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R7(R6決算)~Int系へ(仮)\令和７年度　　公営企業に係る経営比較分析表（令和６年度決算）の分析等について（依頼）\05HP公表\"/>
    </mc:Choice>
  </mc:AlternateContent>
  <xr:revisionPtr revIDLastSave="0" documentId="13_ncr:1_{EDF8E5C9-A81B-4FCA-AB9F-FCB19732F5E6}" xr6:coauthVersionLast="36" xr6:coauthVersionMax="36" xr10:uidLastSave="{00000000-0000-0000-0000-000000000000}"/>
  <workbookProtection workbookAlgorithmName="SHA-512" workbookHashValue="bRHxoGmT9QorZE4exczoxKEgXIE3iP3MSm8268IpQCw41ypKCtQm7BK0Ti26iSs89Pj6iD1QWc0eHw2GFo/cDg==" workbookSaltValue="GDnzPeBjeSlUMaMIX7Dmrg==" workbookSpinCount="100000" lockStructure="1"/>
  <bookViews>
    <workbookView xWindow="0" yWindow="0" windowWidth="28800" windowHeight="122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G85" i="4"/>
  <c r="E85" i="4"/>
  <c r="BB10" i="4"/>
  <c r="AT10" i="4"/>
  <c r="P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<sst xmlns="http://schemas.openxmlformats.org/spreadsheetml/2006/main" count="231" uniqueCount="116">
  <si>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</si>
  <si>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</si>
  <si>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</si>
  <si>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</si>
  <si>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</si>
  <si>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</si>
  <si>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</si>
  <si>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</si>
  <si>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</si>
  <si>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</si>
  <si>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</si>
  <si>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</si>
  <si>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</si>
  <si>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</si>
  <si>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</si>
  <si>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</si>
  <si>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</si>
  <si>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</si>
  <si>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</si>
  <si>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</si>
  <si>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</si>
  <si>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</si>
  <si>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</si>
  <si>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</si>
  <si>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</si>
  <si>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</si>
  <si>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</si>
  <si>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</si>
  <si>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</si>
  <si>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</si>
  <si>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</si>
  <si>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</si>
  <si>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</si>
  <si>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</si>
  <si>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</si>
  <si>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</si>
  <si>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</si>
  <si>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</si>
  <si>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</si>
  <si>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</si>
  <si>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</si>
  <si>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</si>
  <si>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</si>
  <si>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</si>
  <si>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</si>
  <si>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</si>
  <si>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</si>
  <si>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</si>
  <si>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</si>
  <si>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</si>
  <si>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</si>
  <si>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</si>
  <si>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</si>
  <si>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</si>
  <si>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</si>
  <si>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</si>
  <si>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</si>
  <si>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</si>
  <si>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</si>
  <si>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</si>
  <si>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</si>
  <si>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</si>
  <si>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</si>
  <si>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</si>
  <si>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</si>
  <si>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</si>
  <si>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</si>
  <si>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</si>
  <si>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</si>
  <si>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</si>
  <si>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</si>
  <si>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</si>
  <si>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</si>
  <si>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</si>
  <si>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</si>
  <si>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</si>
  <si>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</si>
  <si>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</si>
  <si>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</si>
  <si>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</si>
  <si>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</si>
  <si>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</si>
  <si>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</si>
  <si>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</si>
  <si>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</si>
  <si>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</si>
  <si>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</si>
  <si>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</si>
  <si>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</si>
  <si>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</si>
  <si>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</si>
  <si>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</si>
  <si>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</si>
  <si>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</si>
  <si>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</si>
  <si>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</si>
  <si>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</si>
  <si>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</si>
  <si>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</si>
  <si>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</si>
  <si>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</si>
  <si>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</si>
  <si>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</si>
  <si>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</si>
  <si>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</si>
  <si>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</si>
  <si>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</si>
  <si>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</si>
  <si>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</si>
  <si>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</si>
  <si>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</si>
  <si>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</si>
  <si>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</si>
  <si>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特定環境保全公共下水道事業については、令和元年度から地方公営企業法を全部適用しています。
①経常収支比率
　単年度収支の黒字を示す100％以上となっており、類似団体平均値も上回っています。
②累積欠損金比率
　累積欠損金は発生していません。
③流動比率
　100％を下回る水準となっていますが、現金預金が増えたことで比率が上昇しました。
④企業債残高対事業規模比率
　企業債償還金は全額一般会計負担となっているため、0％となっています。
⑤経費回収率
　類似団体に比べ、おおむね使用料で回収すべき経費を賄える使用料収入となっていますが、今後も汚水処理費の縮減に取り組む必要があります。
⑥汚水処理原価
　維持管理費の抑制などにより、類似団体に比べ低い値で推移しています。
⑦施設利用率
　類似団体に比べ低い比率となっており、施設統合等により、効率的な施設利用に努めます。
⑧水洗化率
　水洗化促進の取組により、類似団体に比べ高い水準となっています。</t>
    <rPh sb="79" eb="81">
      <t>ルイジ</t>
    </rPh>
    <rPh sb="81" eb="83">
      <t>ダンタイ</t>
    </rPh>
    <rPh sb="83" eb="86">
      <t>ヘイキンチ</t>
    </rPh>
    <rPh sb="87" eb="89">
      <t>ウワマワ</t>
    </rPh>
    <phoneticPr fontId="4"/>
  </si>
  <si>
    <t>①有形固定資産減価償却率
　減価償却が進み上昇傾向にありますが、本事業は平成14年12月の供用開始のため、法定耐用年数に基づく更新時期が到来した資産が少なく、低い水準となっています。
②管渠老朽化率
　法定耐用年数を超えた管渠は現在のところありません。
③管渠改善率
　法定耐用年数を超えた管渠はないため、特に更新・老朽化対策は実施していません。</t>
    <phoneticPr fontId="4"/>
  </si>
  <si>
    <t>　単年度収支は黒字であり、累積欠損金も発生していません。企業債の償還が進み、保有資金が増加傾向にあることで、資金収支が改善しつつありますが、人口減少等に伴う水需要の減少や、近年の人件費の増加や物価高騰による営業費用の増加により、今後、経営は厳しい状態になっていくことが予想されます。
　また、人材の確保が深刻な課題になっており、熟練職員からの技術の継承に努めるとともに、職員の技術力や専門性の向上を図ります。
　本事業に係る資産の多くは法定耐用年数に基づく更新時期が未到来ではありますが、今後の更新需要に備え、水洗化率の向上に取り組み、使用料収入の確保に努めるとともに、更なる経費削減、施設統合の取組など、令和2年度に策定した「亀岡市上下水道ビジョン」に沿って行うこととしています。
　本事業は、平成31年4月1日から地方公営企業法の全部適用に併せて本市下水道事業との経営統合を行い、事業運営の更なる効率化・健全化に取り組んでいます。</t>
    <rPh sb="114" eb="116">
      <t>コンゴ</t>
    </rPh>
    <rPh sb="117" eb="119">
      <t>ケイエイ</t>
    </rPh>
    <rPh sb="120" eb="121">
      <t>キビ</t>
    </rPh>
    <rPh sb="123" eb="125">
      <t>ジョウタイ</t>
    </rPh>
    <rPh sb="134" eb="136">
      <t>ヨソウ</t>
    </rPh>
    <rPh sb="255" eb="258">
      <t>スイセンカ</t>
    </rPh>
    <rPh sb="258" eb="259">
      <t>リツ</t>
    </rPh>
    <rPh sb="260" eb="262">
      <t>コウジョウ</t>
    </rPh>
    <rPh sb="263" eb="264">
      <t>ト</t>
    </rPh>
    <rPh sb="265" eb="266">
      <t>ク</t>
    </rPh>
    <rPh sb="277" eb="27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</si>
</sst>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8C-4E93-B75C-217DE23A6A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B08C-4E93-B75C-217DE23A6A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31.92</c:v>
                </c:pt>
                <c:pt idx="1">
                  <c:v>30.46</c:v>
                </c:pt>
                <c:pt idx="2">
                  <c:v>29.77</c:v>
                </c:pt>
                <c:pt idx="3">
                  <c:v>30.08</c:v>
                </c:pt>
                <c:pt idx="4">
                  <c:v>29.31</c:v>
                </c:pt>
              </c:numCache>
            </c:numRef>
          </c:val>
          <c:extLst>
            <c:ext xmlns:c16="http://schemas.microsoft.com/office/drawing/2014/chart" uri="{C3380CC4-5D6E-409C-BE32-E72D297353CC}">
              <c16:uniqueId val="{00000000-4F4F-4C05-8076-691B2C3294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4F4F-4C05-8076-691B2C3294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95.93</c:v>
                </c:pt>
                <c:pt idx="1">
                  <c:v>96.61</c:v>
                </c:pt>
                <c:pt idx="2">
                  <c:v>97.38</c:v>
                </c:pt>
                <c:pt idx="3">
                  <c:v>95.72</c:v>
                </c:pt>
                <c:pt idx="4">
                  <c:v>96.58</c:v>
                </c:pt>
              </c:numCache>
            </c:numRef>
          </c:val>
          <c:extLst>
            <c:ext xmlns:c16="http://schemas.microsoft.com/office/drawing/2014/chart" uri="{C3380CC4-5D6E-409C-BE32-E72D297353CC}">
              <c16:uniqueId val="{00000000-535D-4693-AE0E-30D24628426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535D-4693-AE0E-30D24628426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112.9</c:v>
                </c:pt>
                <c:pt idx="1">
                  <c:v>113.91</c:v>
                </c:pt>
                <c:pt idx="2">
                  <c:v>114.56</c:v>
                </c:pt>
                <c:pt idx="3">
                  <c:v>111.74</c:v>
                </c:pt>
                <c:pt idx="4">
                  <c:v>121.43</c:v>
                </c:pt>
              </c:numCache>
            </c:numRef>
          </c:val>
          <c:extLst>
            <c:ext xmlns:c16="http://schemas.microsoft.com/office/drawing/2014/chart" uri="{C3380CC4-5D6E-409C-BE32-E72D297353CC}">
              <c16:uniqueId val="{00000000-DFFC-4A0E-9B82-C2C822ED5E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DFFC-4A0E-9B82-C2C822ED5E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7.19</c:v>
                </c:pt>
                <c:pt idx="1">
                  <c:v>10.78</c:v>
                </c:pt>
                <c:pt idx="2">
                  <c:v>14.37</c:v>
                </c:pt>
                <c:pt idx="3">
                  <c:v>17.96</c:v>
                </c:pt>
                <c:pt idx="4">
                  <c:v>21.31</c:v>
                </c:pt>
              </c:numCache>
            </c:numRef>
          </c:val>
          <c:extLst>
            <c:ext xmlns:c16="http://schemas.microsoft.com/office/drawing/2014/chart" uri="{C3380CC4-5D6E-409C-BE32-E72D297353CC}">
              <c16:uniqueId val="{00000000-F0C9-40EE-B1D5-183263615C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F0C9-40EE-B1D5-183263615C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16-4E19-9ECC-C2D3F8E95F3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D16-4E19-9ECC-C2D3F8E95F3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79-415A-9DD4-C1EEAEABD49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4379-415A-9DD4-C1EEAEABD49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40.869999999999997</c:v>
                </c:pt>
                <c:pt idx="1">
                  <c:v>49.04</c:v>
                </c:pt>
                <c:pt idx="2">
                  <c:v>53.52</c:v>
                </c:pt>
                <c:pt idx="3">
                  <c:v>59.87</c:v>
                </c:pt>
                <c:pt idx="4">
                  <c:v>67.97</c:v>
                </c:pt>
              </c:numCache>
            </c:numRef>
          </c:val>
          <c:extLst>
            <c:ext xmlns:c16="http://schemas.microsoft.com/office/drawing/2014/chart" uri="{C3380CC4-5D6E-409C-BE32-E72D297353CC}">
              <c16:uniqueId val="{00000000-5A4E-4A88-8E71-587FE3ED83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5A4E-4A88-8E71-587FE3ED83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4A-4D5E-B58E-E9CB68A92C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654A-4D5E-B58E-E9CB68A92C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8E2-4172-AFDC-DF2A1D6680A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B8E2-4172-AFDC-DF2A1D6680A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175.65</c:v>
                </c:pt>
                <c:pt idx="1">
                  <c:v>174.55</c:v>
                </c:pt>
                <c:pt idx="2">
                  <c:v>174.79</c:v>
                </c:pt>
                <c:pt idx="3">
                  <c:v>175.25</c:v>
                </c:pt>
                <c:pt idx="4">
                  <c:v>175.01</c:v>
                </c:pt>
              </c:numCache>
            </c:numRef>
          </c:val>
          <c:extLst>
            <c:ext xmlns:c16="http://schemas.microsoft.com/office/drawing/2014/chart" uri="{C3380CC4-5D6E-409C-BE32-E72D297353CC}">
              <c16:uniqueId val="{00000000-D7A8-4F0C-9328-E746F309A50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7A8-4F0C-9328-E746F309A50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京都府　亀岡市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86209</v>
      </c>
      <c r="AM8" s="41"/>
      <c r="AN8" s="41"/>
      <c r="AO8" s="41"/>
      <c r="AP8" s="41"/>
      <c r="AQ8" s="41"/>
      <c r="AR8" s="41"/>
      <c r="AS8" s="41"/>
      <c r="AT8" s="34">
        <f>データ!T6</f>
        <v>224.8</v>
      </c>
      <c r="AU8" s="34"/>
      <c r="AV8" s="34"/>
      <c r="AW8" s="34"/>
      <c r="AX8" s="34"/>
      <c r="AY8" s="34"/>
      <c r="AZ8" s="34"/>
      <c r="BA8" s="34"/>
      <c r="BB8" s="34">
        <f>データ!U6</f>
        <v>383.49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64.540000000000006</v>
      </c>
      <c r="J10" s="34"/>
      <c r="K10" s="34"/>
      <c r="L10" s="34"/>
      <c r="M10" s="34"/>
      <c r="N10" s="34"/>
      <c r="O10" s="34"/>
      <c r="P10" s="34">
        <f>データ!P6</f>
        <v>1.67</v>
      </c>
      <c r="Q10" s="34"/>
      <c r="R10" s="34"/>
      <c r="S10" s="34"/>
      <c r="T10" s="34"/>
      <c r="U10" s="34"/>
      <c r="V10" s="34"/>
      <c r="W10" s="34">
        <f>データ!Q6</f>
        <v>100.32</v>
      </c>
      <c r="X10" s="34"/>
      <c r="Y10" s="34"/>
      <c r="Z10" s="34"/>
      <c r="AA10" s="34"/>
      <c r="AB10" s="34"/>
      <c r="AC10" s="34"/>
      <c r="AD10" s="41">
        <f>データ!R6</f>
        <v>2970</v>
      </c>
      <c r="AE10" s="41"/>
      <c r="AF10" s="41"/>
      <c r="AG10" s="41"/>
      <c r="AH10" s="41"/>
      <c r="AI10" s="41"/>
      <c r="AJ10" s="41"/>
      <c r="AK10" s="2"/>
      <c r="AL10" s="41">
        <f>データ!V6</f>
        <v>1433</v>
      </c>
      <c r="AM10" s="41"/>
      <c r="AN10" s="41"/>
      <c r="AO10" s="41"/>
      <c r="AP10" s="41"/>
      <c r="AQ10" s="41"/>
      <c r="AR10" s="41"/>
      <c r="AS10" s="41"/>
      <c r="AT10" s="34">
        <f>データ!W6</f>
        <v>0.8</v>
      </c>
      <c r="AU10" s="34"/>
      <c r="AV10" s="34"/>
      <c r="AW10" s="34"/>
      <c r="AX10" s="34"/>
      <c r="AY10" s="34"/>
      <c r="AZ10" s="34"/>
      <c r="BA10" s="34"/>
      <c r="BB10" s="34">
        <f>データ!X6</f>
        <v>1791.25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70"/>
      <c r="BN66" s="70"/>
      <c r="BO66" s="70"/>
      <c r="BP66" s="70"/>
      <c r="BQ66" s="70"/>
      <c r="BR66" s="70"/>
      <c r="BS66" s="70"/>
      <c r="BT66" s="70"/>
      <c r="BU66" s="70"/>
      <c r="BV66" s="70"/>
      <c r="BW66" s="70"/>
      <c r="BX66" s="70"/>
      <c r="BY66" s="70"/>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70"/>
      <c r="BN67" s="70"/>
      <c r="BO67" s="70"/>
      <c r="BP67" s="70"/>
      <c r="BQ67" s="70"/>
      <c r="BR67" s="70"/>
      <c r="BS67" s="70"/>
      <c r="BT67" s="70"/>
      <c r="BU67" s="70"/>
      <c r="BV67" s="70"/>
      <c r="BW67" s="70"/>
      <c r="BX67" s="70"/>
      <c r="BY67" s="70"/>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70"/>
      <c r="BN68" s="70"/>
      <c r="BO68" s="70"/>
      <c r="BP68" s="70"/>
      <c r="BQ68" s="70"/>
      <c r="BR68" s="70"/>
      <c r="BS68" s="70"/>
      <c r="BT68" s="70"/>
      <c r="BU68" s="70"/>
      <c r="BV68" s="70"/>
      <c r="BW68" s="70"/>
      <c r="BX68" s="70"/>
      <c r="BY68" s="70"/>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70"/>
      <c r="BN69" s="70"/>
      <c r="BO69" s="70"/>
      <c r="BP69" s="70"/>
      <c r="BQ69" s="70"/>
      <c r="BR69" s="70"/>
      <c r="BS69" s="70"/>
      <c r="BT69" s="70"/>
      <c r="BU69" s="70"/>
      <c r="BV69" s="70"/>
      <c r="BW69" s="70"/>
      <c r="BX69" s="70"/>
      <c r="BY69" s="70"/>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70"/>
      <c r="BN70" s="70"/>
      <c r="BO70" s="70"/>
      <c r="BP70" s="70"/>
      <c r="BQ70" s="70"/>
      <c r="BR70" s="70"/>
      <c r="BS70" s="70"/>
      <c r="BT70" s="70"/>
      <c r="BU70" s="70"/>
      <c r="BV70" s="70"/>
      <c r="BW70" s="70"/>
      <c r="BX70" s="70"/>
      <c r="BY70" s="70"/>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70"/>
      <c r="BN71" s="70"/>
      <c r="BO71" s="70"/>
      <c r="BP71" s="70"/>
      <c r="BQ71" s="70"/>
      <c r="BR71" s="70"/>
      <c r="BS71" s="70"/>
      <c r="BT71" s="70"/>
      <c r="BU71" s="70"/>
      <c r="BV71" s="70"/>
      <c r="BW71" s="70"/>
      <c r="BX71" s="70"/>
      <c r="BY71" s="70"/>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70"/>
      <c r="BN72" s="70"/>
      <c r="BO72" s="70"/>
      <c r="BP72" s="70"/>
      <c r="BQ72" s="70"/>
      <c r="BR72" s="70"/>
      <c r="BS72" s="70"/>
      <c r="BT72" s="70"/>
      <c r="BU72" s="70"/>
      <c r="BV72" s="70"/>
      <c r="BW72" s="70"/>
      <c r="BX72" s="70"/>
      <c r="BY72" s="70"/>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70"/>
      <c r="BN73" s="70"/>
      <c r="BO73" s="70"/>
      <c r="BP73" s="70"/>
      <c r="BQ73" s="70"/>
      <c r="BR73" s="70"/>
      <c r="BS73" s="70"/>
      <c r="BT73" s="70"/>
      <c r="BU73" s="70"/>
      <c r="BV73" s="70"/>
      <c r="BW73" s="70"/>
      <c r="BX73" s="70"/>
      <c r="BY73" s="70"/>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70"/>
      <c r="BN74" s="70"/>
      <c r="BO74" s="70"/>
      <c r="BP74" s="70"/>
      <c r="BQ74" s="70"/>
      <c r="BR74" s="70"/>
      <c r="BS74" s="70"/>
      <c r="BT74" s="70"/>
      <c r="BU74" s="70"/>
      <c r="BV74" s="70"/>
      <c r="BW74" s="70"/>
      <c r="BX74" s="70"/>
      <c r="BY74" s="70"/>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70"/>
      <c r="BN75" s="70"/>
      <c r="BO75" s="70"/>
      <c r="BP75" s="70"/>
      <c r="BQ75" s="70"/>
      <c r="BR75" s="70"/>
      <c r="BS75" s="70"/>
      <c r="BT75" s="70"/>
      <c r="BU75" s="70"/>
      <c r="BV75" s="70"/>
      <c r="BW75" s="70"/>
      <c r="BX75" s="70"/>
      <c r="BY75" s="70"/>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70"/>
      <c r="BN76" s="70"/>
      <c r="BO76" s="70"/>
      <c r="BP76" s="70"/>
      <c r="BQ76" s="70"/>
      <c r="BR76" s="70"/>
      <c r="BS76" s="70"/>
      <c r="BT76" s="70"/>
      <c r="BU76" s="70"/>
      <c r="BV76" s="70"/>
      <c r="BW76" s="70"/>
      <c r="BX76" s="70"/>
      <c r="BY76" s="70"/>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70"/>
      <c r="BN77" s="70"/>
      <c r="BO77" s="70"/>
      <c r="BP77" s="70"/>
      <c r="BQ77" s="70"/>
      <c r="BR77" s="70"/>
      <c r="BS77" s="70"/>
      <c r="BT77" s="70"/>
      <c r="BU77" s="70"/>
      <c r="BV77" s="70"/>
      <c r="BW77" s="70"/>
      <c r="BX77" s="70"/>
      <c r="BY77" s="70"/>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70"/>
      <c r="BN78" s="70"/>
      <c r="BO78" s="70"/>
      <c r="BP78" s="70"/>
      <c r="BQ78" s="70"/>
      <c r="BR78" s="70"/>
      <c r="BS78" s="70"/>
      <c r="BT78" s="70"/>
      <c r="BU78" s="70"/>
      <c r="BV78" s="70"/>
      <c r="BW78" s="70"/>
      <c r="BX78" s="70"/>
      <c r="BY78" s="70"/>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70"/>
      <c r="BN79" s="70"/>
      <c r="BO79" s="70"/>
      <c r="BP79" s="70"/>
      <c r="BQ79" s="70"/>
      <c r="BR79" s="70"/>
      <c r="BS79" s="70"/>
      <c r="BT79" s="70"/>
      <c r="BU79" s="70"/>
      <c r="BV79" s="70"/>
      <c r="BW79" s="70"/>
      <c r="BX79" s="70"/>
      <c r="BY79" s="70"/>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70"/>
      <c r="BN80" s="70"/>
      <c r="BO80" s="70"/>
      <c r="BP80" s="70"/>
      <c r="BQ80" s="70"/>
      <c r="BR80" s="70"/>
      <c r="BS80" s="70"/>
      <c r="BT80" s="70"/>
      <c r="BU80" s="70"/>
      <c r="BV80" s="70"/>
      <c r="BW80" s="70"/>
      <c r="BX80" s="70"/>
      <c r="BY80" s="70"/>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70"/>
      <c r="BN81" s="70"/>
      <c r="BO81" s="70"/>
      <c r="BP81" s="70"/>
      <c r="BQ81" s="70"/>
      <c r="BR81" s="70"/>
      <c r="BS81" s="70"/>
      <c r="BT81" s="70"/>
      <c r="BU81" s="70"/>
      <c r="BV81" s="70"/>
      <c r="BW81" s="70"/>
      <c r="BX81" s="70"/>
      <c r="BY81" s="70"/>
      <c r="BZ81" s="62"/>
    </row>
    <row r="82" spans="1:78" ht="18"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f5pRbtretmlInqXVHGnaEqKsNVkSNVifc+L1PMqPAKLk80erUp0QCC/3fFjjvttTRdHmm3vs4zYRp2oakFDQg==" saltValue="cI69OSUfilI9PPDDBoFEq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262064</v>
      </c>
      <c r="D6" s="19">
        <f t="shared" si="3"/>
        <v>46</v>
      </c>
      <c r="E6" s="19">
        <f t="shared" si="3"/>
        <v>17</v>
      </c>
      <c r="F6" s="19">
        <f t="shared" si="3"/>
        <v>4</v>
      </c>
      <c r="G6" s="19">
        <f t="shared" si="3"/>
        <v>0</v>
      </c>
      <c r="H6" s="19" t="str">
        <f t="shared" si="3"/>
        <v>京都府　亀岡市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64.540000000000006</v>
      </c>
      <c r="P6" s="20">
        <f t="shared" si="3"/>
        <v>1.67</v>
      </c>
      <c r="Q6" s="20">
        <f t="shared" si="3"/>
        <v>100.32</v>
      </c>
      <c r="R6" s="20">
        <f t="shared" si="3"/>
        <v>2970</v>
      </c>
      <c r="S6" s="20">
        <f t="shared" si="3"/>
        <v>86209</v>
      </c>
      <c r="T6" s="20">
        <f t="shared" si="3"/>
        <v>224.8</v>
      </c>
      <c r="U6" s="20">
        <f t="shared" si="3"/>
        <v>383.49</v>
      </c>
      <c r="V6" s="20">
        <f t="shared" si="3"/>
        <v>1433</v>
      </c>
      <c r="W6" s="20">
        <f t="shared" si="3"/>
        <v>0.8</v>
      </c>
      <c r="X6" s="20">
        <f t="shared" si="3"/>
        <v>1791.25</v>
      </c>
      <c r="Y6" s="21">
        <f>IF(Y7="",NA(),Y7)</f>
        <v>112.9</v>
      </c>
      <c r="Z6" s="21">
        <f t="shared" ref="Z6:AH6" si="4">IF(Z7="",NA(),Z7)</f>
        <v>113.91</v>
      </c>
      <c r="AA6" s="21">
        <f t="shared" si="4"/>
        <v>114.56</v>
      </c>
      <c r="AB6" s="21">
        <f t="shared" si="4"/>
        <v>111.74</v>
      </c>
      <c r="AC6" s="21">
        <f t="shared" si="4"/>
        <v>121.43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40.869999999999997</v>
      </c>
      <c r="AV6" s="21">
        <f t="shared" ref="AV6:BD6" si="6">IF(AV7="",NA(),AV7)</f>
        <v>49.04</v>
      </c>
      <c r="AW6" s="21">
        <f t="shared" si="6"/>
        <v>53.52</v>
      </c>
      <c r="AX6" s="21">
        <f t="shared" si="6"/>
        <v>59.87</v>
      </c>
      <c r="AY6" s="21">
        <f t="shared" si="6"/>
        <v>67.97</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100</v>
      </c>
      <c r="BR6" s="21">
        <f t="shared" ref="BR6:BZ6" si="8">IF(BR7="",NA(),BR7)</f>
        <v>100</v>
      </c>
      <c r="BS6" s="21">
        <f t="shared" si="8"/>
        <v>100</v>
      </c>
      <c r="BT6" s="21">
        <f t="shared" si="8"/>
        <v>100</v>
      </c>
      <c r="BU6" s="21">
        <f t="shared" si="8"/>
        <v>100</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175.65</v>
      </c>
      <c r="CC6" s="21">
        <f t="shared" ref="CC6:CK6" si="9">IF(CC7="",NA(),CC7)</f>
        <v>174.55</v>
      </c>
      <c r="CD6" s="21">
        <f t="shared" si="9"/>
        <v>174.79</v>
      </c>
      <c r="CE6" s="21">
        <f t="shared" si="9"/>
        <v>175.25</v>
      </c>
      <c r="CF6" s="21">
        <f t="shared" si="9"/>
        <v>175.01</v>
      </c>
      <c r="CG6" s="21">
        <f t="shared" si="9"/>
        <v>224.88</v>
      </c>
      <c r="CH6" s="21">
        <f t="shared" si="9"/>
        <v>228.64</v>
      </c>
      <c r="CI6" s="21">
        <f t="shared" si="9"/>
        <v>239.46</v>
      </c>
      <c r="CJ6" s="21">
        <f t="shared" si="9"/>
        <v>233.15</v>
      </c>
      <c r="CK6" s="21">
        <f t="shared" si="9"/>
        <v>252.17</v>
      </c>
      <c r="CL6" s="20" t="str">
        <f>IF(CL7="","",IF(CL7="-","【-】","【"&amp;SUBSTITUTE(TEXT(CL7,"#,##0.00"),"-","△")&amp;"】"))</f>
        <v>【225.78】</v>
      </c>
      <c r="CM6" s="21">
        <f>IF(CM7="",NA(),CM7)</f>
        <v>31.92</v>
      </c>
      <c r="CN6" s="21">
        <f t="shared" ref="CN6:CV6" si="10">IF(CN7="",NA(),CN7)</f>
        <v>30.46</v>
      </c>
      <c r="CO6" s="21">
        <f t="shared" si="10"/>
        <v>29.77</v>
      </c>
      <c r="CP6" s="21">
        <f t="shared" si="10"/>
        <v>30.08</v>
      </c>
      <c r="CQ6" s="21">
        <f t="shared" si="10"/>
        <v>29.31</v>
      </c>
      <c r="CR6" s="21">
        <f t="shared" si="10"/>
        <v>42.4</v>
      </c>
      <c r="CS6" s="21">
        <f t="shared" si="10"/>
        <v>42.28</v>
      </c>
      <c r="CT6" s="21">
        <f t="shared" si="10"/>
        <v>41.06</v>
      </c>
      <c r="CU6" s="21">
        <f t="shared" si="10"/>
        <v>42.09</v>
      </c>
      <c r="CV6" s="21">
        <f t="shared" si="10"/>
        <v>42.15</v>
      </c>
      <c r="CW6" s="20" t="str">
        <f>IF(CW7="","",IF(CW7="-","【-】","【"&amp;SUBSTITUTE(TEXT(CW7,"#,##0.00"),"-","△")&amp;"】"))</f>
        <v>【43.17】</v>
      </c>
      <c r="CX6" s="21">
        <f>IF(CX7="",NA(),CX7)</f>
        <v>95.93</v>
      </c>
      <c r="CY6" s="21">
        <f t="shared" ref="CY6:DG6" si="11">IF(CY7="",NA(),CY7)</f>
        <v>96.61</v>
      </c>
      <c r="CZ6" s="21">
        <f t="shared" si="11"/>
        <v>97.38</v>
      </c>
      <c r="DA6" s="21">
        <f t="shared" si="11"/>
        <v>95.72</v>
      </c>
      <c r="DB6" s="21">
        <f t="shared" si="11"/>
        <v>96.58</v>
      </c>
      <c r="DC6" s="21">
        <f t="shared" si="11"/>
        <v>84.19</v>
      </c>
      <c r="DD6" s="21">
        <f t="shared" si="11"/>
        <v>84.34</v>
      </c>
      <c r="DE6" s="21">
        <f t="shared" si="11"/>
        <v>84.34</v>
      </c>
      <c r="DF6" s="21">
        <f t="shared" si="11"/>
        <v>84.73</v>
      </c>
      <c r="DG6" s="21">
        <f t="shared" si="11"/>
        <v>84.21</v>
      </c>
      <c r="DH6" s="20" t="str">
        <f>IF(DH7="","",IF(DH7="-","【-】","【"&amp;SUBSTITUTE(TEXT(DH7,"#,##0.00"),"-","△")&amp;"】"))</f>
        <v>【86.31】</v>
      </c>
      <c r="DI6" s="21">
        <f>IF(DI7="",NA(),DI7)</f>
        <v>7.19</v>
      </c>
      <c r="DJ6" s="21">
        <f t="shared" ref="DJ6:DR6" si="12">IF(DJ7="",NA(),DJ7)</f>
        <v>10.78</v>
      </c>
      <c r="DK6" s="21">
        <f t="shared" si="12"/>
        <v>14.37</v>
      </c>
      <c r="DL6" s="21">
        <f t="shared" si="12"/>
        <v>17.96</v>
      </c>
      <c r="DM6" s="21">
        <f t="shared" si="12"/>
        <v>21.31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262064</v>
      </c>
      <c r="D7" s="23">
        <v>46</v>
      </c>
      <c r="E7" s="23">
        <v>17</v>
      </c>
      <c r="F7" s="23">
        <v>4</v>
      </c>
      <c r="G7" s="23">
        <v>0</v>
      </c>
      <c r="H7" s="23" t="s">
        <v>96</v>
      </c>
      <c r="I7" s="23" t="s">
        <v>97</v>
      </c>
      <c r="J7" s="23" t="s">
        <v>98</v>
      </c>
      <c r="K7" s="23" t="s">
        <v>99</v>
      </c>
      <c r="L7" s="23" t="s">
        <v>100</v>
      </c>
      <c r="M7" s="23" t="s">
        <v>101</v>
      </c>
      <c r="N7" s="24" t="s">
        <v>102</v>
      </c>
      <c r="O7" s="24">
        <v>64.540000000000006</v>
      </c>
      <c r="P7" s="24">
        <v>1.67</v>
      </c>
      <c r="Q7" s="24">
        <v>100.32</v>
      </c>
      <c r="R7" s="24">
        <v>2970</v>
      </c>
      <c r="S7" s="24">
        <v>86209</v>
      </c>
      <c r="T7" s="24">
        <v>224.8</v>
      </c>
      <c r="U7" s="24">
        <v>383.49</v>
      </c>
      <c r="V7" s="24">
        <v>1433</v>
      </c>
      <c r="W7" s="24">
        <v>0.8</v>
      </c>
      <c r="X7" s="24">
        <v>1791.25</v>
      </c>
      <c r="Y7" s="24">
        <v>112.9</v>
      </c>
      <c r="Z7" s="24">
        <v>113.91</v>
      </c>
      <c r="AA7" s="24">
        <v>114.56</v>
      </c>
      <c r="AB7" s="24">
        <v>111.74</v>
      </c>
      <c r="AC7" s="24">
        <v>121.43</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40.869999999999997</v>
      </c>
      <c r="AV7" s="24">
        <v>49.04</v>
      </c>
      <c r="AW7" s="24">
        <v>53.52</v>
      </c>
      <c r="AX7" s="24">
        <v>59.87</v>
      </c>
      <c r="AY7" s="24">
        <v>67.97</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100</v>
      </c>
      <c r="BR7" s="24">
        <v>100</v>
      </c>
      <c r="BS7" s="24">
        <v>100</v>
      </c>
      <c r="BT7" s="24">
        <v>100</v>
      </c>
      <c r="BU7" s="24">
        <v>100</v>
      </c>
      <c r="BV7" s="24">
        <v>73.36</v>
      </c>
      <c r="BW7" s="24">
        <v>72.599999999999994</v>
      </c>
      <c r="BX7" s="24">
        <v>69.430000000000007</v>
      </c>
      <c r="BY7" s="24">
        <v>70.709999999999994</v>
      </c>
      <c r="BZ7" s="24">
        <v>66.63</v>
      </c>
      <c r="CA7" s="24">
        <v>72.92</v>
      </c>
      <c r="CB7" s="24">
        <v>175.65</v>
      </c>
      <c r="CC7" s="24">
        <v>174.55</v>
      </c>
      <c r="CD7" s="24">
        <v>174.79</v>
      </c>
      <c r="CE7" s="24">
        <v>175.25</v>
      </c>
      <c r="CF7" s="24">
        <v>175.01</v>
      </c>
      <c r="CG7" s="24">
        <v>224.88</v>
      </c>
      <c r="CH7" s="24">
        <v>228.64</v>
      </c>
      <c r="CI7" s="24">
        <v>239.46</v>
      </c>
      <c r="CJ7" s="24">
        <v>233.15</v>
      </c>
      <c r="CK7" s="24">
        <v>252.17</v>
      </c>
      <c r="CL7" s="24">
        <v>225.78</v>
      </c>
      <c r="CM7" s="24">
        <v>31.92</v>
      </c>
      <c r="CN7" s="24">
        <v>30.46</v>
      </c>
      <c r="CO7" s="24">
        <v>29.77</v>
      </c>
      <c r="CP7" s="24">
        <v>30.08</v>
      </c>
      <c r="CQ7" s="24">
        <v>29.31</v>
      </c>
      <c r="CR7" s="24">
        <v>42.4</v>
      </c>
      <c r="CS7" s="24">
        <v>42.28</v>
      </c>
      <c r="CT7" s="24">
        <v>41.06</v>
      </c>
      <c r="CU7" s="24">
        <v>42.09</v>
      </c>
      <c r="CV7" s="24">
        <v>42.15</v>
      </c>
      <c r="CW7" s="24">
        <v>43.17</v>
      </c>
      <c r="CX7" s="24">
        <v>95.93</v>
      </c>
      <c r="CY7" s="24">
        <v>96.61</v>
      </c>
      <c r="CZ7" s="24">
        <v>97.38</v>
      </c>
      <c r="DA7" s="24">
        <v>95.72</v>
      </c>
      <c r="DB7" s="24">
        <v>96.58</v>
      </c>
      <c r="DC7" s="24">
        <v>84.19</v>
      </c>
      <c r="DD7" s="24">
        <v>84.34</v>
      </c>
      <c r="DE7" s="24">
        <v>84.34</v>
      </c>
      <c r="DF7" s="24">
        <v>84.73</v>
      </c>
      <c r="DG7" s="24">
        <v>84.21</v>
      </c>
      <c r="DH7" s="24">
        <v>86.31</v>
      </c>
      <c r="DI7" s="24">
        <v>7.19</v>
      </c>
      <c r="DJ7" s="24">
        <v>10.78</v>
      </c>
      <c r="DK7" s="24">
        <v>14.37</v>
      </c>
      <c r="DL7" s="24">
        <v>17.96</v>
      </c>
      <c r="DM7" s="24">
        <v>21.31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2026-02-16T08:44:58Z</cp:lastPrinted>
  <dcterms:created xsi:type="dcterms:W3CDTF">2025-12-23T06:12:31Z</dcterms:created>
  <dcterms:modified xsi:type="dcterms:W3CDTF">2026-03-10T03:39:53Z</dcterms:modified>
  <cp:category/>
</cp:coreProperties>
</file>