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５年度決算）の分析等について（依頼）\下水回答\"/>
    </mc:Choice>
  </mc:AlternateContent>
  <xr:revisionPtr revIDLastSave="0" documentId="13_ncr:1_{7DC58E87-D188-4870-8E81-642D53C97F0D}" xr6:coauthVersionLast="36" xr6:coauthVersionMax="36" xr10:uidLastSave="{00000000-0000-0000-0000-000000000000}"/>
  <workbookProtection workbookAlgorithmName="SHA-512" workbookHashValue="Hob97t5Znv3oznEcuIZkzCcOgLLEbFXg/sXl8fl8NDdykkCaHk/XJJmFiMXl43GgW57LjSiwSGQwF7XCmF669A==" workbookSaltValue="NP6jjsavSauq5XjGSVg63A==" workbookSpinCount="100000" lockStructure="1"/>
  <bookViews>
    <workbookView xWindow="0" yWindow="0" windowWidth="15345" windowHeight="43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G85" i="4"/>
  <c r="E85" i="4"/>
  <c r="BB10" i="4"/>
  <c r="AT10" i="4"/>
  <c r="P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<sst xmlns="http://schemas.openxmlformats.org/spreadsheetml/2006/main" count="231" uniqueCount="115">
  <si>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</si>
  <si>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</si>
  <si>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</si>
  <si>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</si>
  <si>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</si>
  <si>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</si>
  <si>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</si>
  <si>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</si>
  <si>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</si>
  <si>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</si>
  <si>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</si>
  <si>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</si>
  <si>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</si>
  <si>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</si>
  <si>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</si>
  <si>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</si>
  <si>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</si>
  <si>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</si>
  <si>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</si>
  <si>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</si>
  <si>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</si>
  <si>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</si>
  <si>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</si>
  <si>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</si>
  <si>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</si>
  <si>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</si>
  <si>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</si>
  <si>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</si>
  <si>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</si>
  <si>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</si>
  <si>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</si>
  <si>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</si>
  <si>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</si>
  <si>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</si>
  <si>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</si>
  <si>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</si>
  <si>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</si>
  <si>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</si>
  <si>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</si>
  <si>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</si>
  <si>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</si>
  <si>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</si>
  <si>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</si>
  <si>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</si>
  <si>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</si>
  <si>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</si>
  <si>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</si>
  <si>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</si>
  <si>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</si>
  <si>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</si>
  <si>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</si>
  <si>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</si>
  <si>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</si>
  <si>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</si>
  <si>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</si>
  <si>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</si>
  <si>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</si>
  <si>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</si>
  <si>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</si>
  <si>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</si>
  <si>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</si>
  <si>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</si>
  <si>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</si>
  <si>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</si>
  <si>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</si>
  <si>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</si>
  <si>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</si>
  <si>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</si>
  <si>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</si>
  <si>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</si>
  <si>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</si>
  <si>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</si>
  <si>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</si>
  <si>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</si>
  <si>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</si>
  <si>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</si>
  <si>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</si>
  <si>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</si>
  <si>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</si>
  <si>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</si>
  <si>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</si>
  <si>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</si>
  <si>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</si>
  <si>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</si>
  <si>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</si>
  <si>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</si>
  <si>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</si>
  <si>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</si>
  <si>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</si>
  <si>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</si>
  <si>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</si>
  <si>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</si>
  <si>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</si>
  <si>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</si>
  <si>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</si>
  <si>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</si>
  <si>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</si>
  <si>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</si>
  <si>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</si>
  <si>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</si>
  <si>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</si>
  <si>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</si>
  <si>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</si>
  <si>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</si>
  <si>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</si>
  <si>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</si>
  <si>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</si>
  <si>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</si>
  <si>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</si>
  <si>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</si>
  <si>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</si>
  <si>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</si>
  <si>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減価償却が進み上昇傾向にありますが、管渠については法定耐用年数に基づく更新時期が未到来と考えられ、終末処理場やポンプ場については、ストックマネジメント計画のもと、計画的な施設更新を進めています。
②管渠老朽化率
　法定耐用年数を超えた管渠は現在のところありません。
③管渠改善率
　管路調査を計画的に実施し、調査結果に基づき修繕などの対応をしています。</t>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</si>
  <si>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縮減を図ります。
　施設・設備の更新投資にあたって、企業債を財源にせざるを得ない状況ではありますが、企業債残高の更なる減少に向け、施設規模の適正化や投資の平準化を図り、企業債借入を抑制する必要があると考えています。
　引き続き、令和2年度に策定した「亀岡市上下水道ビジョン」に沿って、持続可能な経営基盤の強化に取り組んでいくこととします。</t>
    <phoneticPr fontId="4"/>
  </si>
  <si>
    <t>①経常収支比率
　単年度収支の黒字を示す100％以上となっており類似団体平均値も上回っています。
②累積欠損金比率
　累積欠損金は発生していません。
③流動比率
　企業債の償還が進み、現金預金が増えたことで改善傾向にあり、令和5年度は100％を上回りました。
④企業債残高対事業規模比率
　過去に借り入れた企業債の償還が進んでいることから減少傾向で推移しています。
⑤経費回収率
　類似団体に比べ、おおむね使用料で回収すべき経費を賄える使用料収入となっていますが、今後も汚水処理費の縮減に取り組む必要があります。
⑥汚水処理原価
　汚水処理費の減少により低下しましたが、物価高騰等の影響により、今後は汚水処理費の上昇が見込まれるため、維持管理費の縮減に継続して取り組む必要があります。
⑦施設利用率
　令和2年度から減少傾向にありましたが、令和5年度は晴天時処理水量の増加により上昇しました。
⑧水洗化率
　未水洗化世帯への戸別訪問など水洗化促進の取組により昨年度と同程度の比率を維持しています。</t>
    <rPh sb="82" eb="84">
      <t>キギョウ</t>
    </rPh>
    <rPh sb="84" eb="85">
      <t>サイ</t>
    </rPh>
    <rPh sb="86" eb="88">
      <t>ショウカン</t>
    </rPh>
    <rPh sb="89" eb="90">
      <t>スス</t>
    </rPh>
    <rPh sb="92" eb="94">
      <t>ゲンキン</t>
    </rPh>
    <rPh sb="94" eb="96">
      <t>ヨキン</t>
    </rPh>
    <rPh sb="97" eb="98">
      <t>フ</t>
    </rPh>
    <rPh sb="103" eb="105">
      <t>カイゼン</t>
    </rPh>
    <rPh sb="105" eb="107">
      <t>ケイコウ</t>
    </rPh>
    <rPh sb="111" eb="113">
      <t>レイワ</t>
    </rPh>
    <rPh sb="114" eb="116">
      <t>ネンド</t>
    </rPh>
    <rPh sb="122" eb="124">
      <t>ウワマワ</t>
    </rPh>
    <rPh sb="358" eb="360">
      <t>ゲンショウ</t>
    </rPh>
    <rPh sb="360" eb="362">
      <t>ケイコウ</t>
    </rPh>
    <rPh sb="370" eb="372">
      <t>レイワ</t>
    </rPh>
    <rPh sb="373" eb="375">
      <t>ネンド</t>
    </rPh>
    <rPh sb="384" eb="386">
      <t>ゾウカ</t>
    </rPh>
    <rPh sb="389" eb="39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</si>
</sst>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64-48D1-ADC3-B46401E561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FD64-48D1-ADC3-B46401E561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70.540000000000006</c:v>
                </c:pt>
                <c:pt idx="1">
                  <c:v>68.75</c:v>
                </c:pt>
                <c:pt idx="2">
                  <c:v>68.36</c:v>
                </c:pt>
                <c:pt idx="3">
                  <c:v>67.83</c:v>
                </c:pt>
                <c:pt idx="4">
                  <c:v>68.75</c:v>
                </c:pt>
              </c:numCache>
            </c:numRef>
          </c:val>
          <c:extLst>
            <c:ext xmlns:c16="http://schemas.microsoft.com/office/drawing/2014/chart" uri="{C3380CC4-5D6E-409C-BE32-E72D297353CC}">
              <c16:uniqueId val="{00000000-61F7-47E0-8E64-936F46FACA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61F7-47E0-8E64-936F46FACA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96.3</c:v>
                </c:pt>
                <c:pt idx="1">
                  <c:v>96.59</c:v>
                </c:pt>
                <c:pt idx="2">
                  <c:v>96.91</c:v>
                </c:pt>
                <c:pt idx="3">
                  <c:v>96.91</c:v>
                </c:pt>
                <c:pt idx="4">
                  <c:v>96.85</c:v>
                </c:pt>
              </c:numCache>
            </c:numRef>
          </c:val>
          <c:extLst>
            <c:ext xmlns:c16="http://schemas.microsoft.com/office/drawing/2014/chart" uri="{C3380CC4-5D6E-409C-BE32-E72D297353CC}">
              <c16:uniqueId val="{00000000-E7E0-4AA9-A2E0-1C009B3462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E7E0-4AA9-A2E0-1C009B3462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118.87</c:v>
                </c:pt>
                <c:pt idx="1">
                  <c:v>116.58</c:v>
                </c:pt>
                <c:pt idx="2">
                  <c:v>116.62</c:v>
                </c:pt>
                <c:pt idx="3">
                  <c:v>112.87</c:v>
                </c:pt>
                <c:pt idx="4">
                  <c:v>113.47</c:v>
                </c:pt>
              </c:numCache>
            </c:numRef>
          </c:val>
          <c:extLst>
            <c:ext xmlns:c16="http://schemas.microsoft.com/office/drawing/2014/chart" uri="{C3380CC4-5D6E-409C-BE32-E72D297353CC}">
              <c16:uniqueId val="{00000000-499F-427E-ACE0-300A5A48E6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499F-427E-ACE0-300A5A48E6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46.87</c:v>
                </c:pt>
                <c:pt idx="1">
                  <c:v>48.49</c:v>
                </c:pt>
                <c:pt idx="2">
                  <c:v>50.03</c:v>
                </c:pt>
                <c:pt idx="3">
                  <c:v>51.98</c:v>
                </c:pt>
                <c:pt idx="4">
                  <c:v>53.29</c:v>
                </c:pt>
              </c:numCache>
            </c:numRef>
          </c:val>
          <c:extLst>
            <c:ext xmlns:c16="http://schemas.microsoft.com/office/drawing/2014/chart" uri="{C3380CC4-5D6E-409C-BE32-E72D297353CC}">
              <c16:uniqueId val="{00000000-8906-4CF0-8A15-D19D322745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8906-4CF0-8A15-D19D322745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E2-48FC-9677-70D6279D0A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39E2-48FC-9677-70D6279D0A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62-49D6-A352-7D04B0497F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F562-49D6-A352-7D04B0497F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38.130000000000003</c:v>
                </c:pt>
                <c:pt idx="1">
                  <c:v>58.79</c:v>
                </c:pt>
                <c:pt idx="2">
                  <c:v>72.06</c:v>
                </c:pt>
                <c:pt idx="3">
                  <c:v>89.73</c:v>
                </c:pt>
                <c:pt idx="4">
                  <c:v>104.71</c:v>
                </c:pt>
              </c:numCache>
            </c:numRef>
          </c:val>
          <c:extLst>
            <c:ext xmlns:c16="http://schemas.microsoft.com/office/drawing/2014/chart" uri="{C3380CC4-5D6E-409C-BE32-E72D297353CC}">
              <c16:uniqueId val="{00000000-C37B-4521-ACCB-4BA7C2E78A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C37B-4521-ACCB-4BA7C2E78A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494.96</c:v>
                </c:pt>
                <c:pt idx="1">
                  <c:v>410.36</c:v>
                </c:pt>
                <c:pt idx="2">
                  <c:v>348</c:v>
                </c:pt>
                <c:pt idx="3">
                  <c:v>325.77999999999997</c:v>
                </c:pt>
                <c:pt idx="4">
                  <c:v>282.39</c:v>
                </c:pt>
              </c:numCache>
            </c:numRef>
          </c:val>
          <c:extLst>
            <c:ext xmlns:c16="http://schemas.microsoft.com/office/drawing/2014/chart" uri="{C3380CC4-5D6E-409C-BE32-E72D297353CC}">
              <c16:uniqueId val="{00000000-BD7C-49F4-92BC-DE1421DB04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BD7C-49F4-92BC-DE1421DB04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95.6</c:v>
                </c:pt>
                <c:pt idx="1">
                  <c:v>100.06</c:v>
                </c:pt>
                <c:pt idx="2">
                  <c:v>100.07</c:v>
                </c:pt>
                <c:pt idx="3">
                  <c:v>100.89</c:v>
                </c:pt>
                <c:pt idx="4">
                  <c:v>103.78</c:v>
                </c:pt>
              </c:numCache>
            </c:numRef>
          </c:val>
          <c:extLst>
            <c:ext xmlns:c16="http://schemas.microsoft.com/office/drawing/2014/chart" uri="{C3380CC4-5D6E-409C-BE32-E72D297353CC}">
              <c16:uniqueId val="{00000000-0E84-4664-81F8-62B79DC3EC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0E84-4664-81F8-62B79DC3EC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203.83</c:v>
                </c:pt>
                <c:pt idx="1">
                  <c:v>193.51</c:v>
                </c:pt>
                <c:pt idx="2">
                  <c:v>192.56</c:v>
                </c:pt>
                <c:pt idx="3">
                  <c:v>191.24</c:v>
                </c:pt>
                <c:pt idx="4">
                  <c:v>186.39</c:v>
                </c:pt>
              </c:numCache>
            </c:numRef>
          </c:val>
          <c:extLst>
            <c:ext xmlns:c16="http://schemas.microsoft.com/office/drawing/2014/chart" uri="{C3380CC4-5D6E-409C-BE32-E72D297353CC}">
              <c16:uniqueId val="{00000000-9157-4156-B3F4-4B0B98F387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9157-4156-B3F4-4B0B98F387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0" zoomScaleNormal="100" workbookViewId="0">
      <selection activeCell="BJ36" sqref="BJ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亀岡市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4">
        <f>データ!S6</f>
        <v>86765</v>
      </c>
      <c r="AM8" s="44"/>
      <c r="AN8" s="44"/>
      <c r="AO8" s="44"/>
      <c r="AP8" s="44"/>
      <c r="AQ8" s="44"/>
      <c r="AR8" s="44"/>
      <c r="AS8" s="44"/>
      <c r="AT8" s="45">
        <f>データ!T6</f>
        <v>19.170000000000002</v>
      </c>
      <c r="AU8" s="45"/>
      <c r="AV8" s="45"/>
      <c r="AW8" s="45"/>
      <c r="AX8" s="45"/>
      <c r="AY8" s="45"/>
      <c r="AZ8" s="45"/>
      <c r="BA8" s="45"/>
      <c r="BB8" s="45">
        <f>データ!U6</f>
        <v>4526.08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69.400000000000006</v>
      </c>
      <c r="J10" s="45"/>
      <c r="K10" s="45"/>
      <c r="L10" s="45"/>
      <c r="M10" s="45"/>
      <c r="N10" s="45"/>
      <c r="O10" s="45"/>
      <c r="P10" s="45">
        <f>データ!P6</f>
        <v>85.16</v>
      </c>
      <c r="Q10" s="45"/>
      <c r="R10" s="45"/>
      <c r="S10" s="45"/>
      <c r="T10" s="45"/>
      <c r="U10" s="45"/>
      <c r="V10" s="45"/>
      <c r="W10" s="45">
        <f>データ!Q6</f>
        <v>85.64</v>
      </c>
      <c r="X10" s="45"/>
      <c r="Y10" s="45"/>
      <c r="Z10" s="45"/>
      <c r="AA10" s="45"/>
      <c r="AB10" s="45"/>
      <c r="AC10" s="45"/>
      <c r="AD10" s="44">
        <f>データ!R6</f>
        <v>2970</v>
      </c>
      <c r="AE10" s="44"/>
      <c r="AF10" s="44"/>
      <c r="AG10" s="44"/>
      <c r="AH10" s="44"/>
      <c r="AI10" s="44"/>
      <c r="AJ10" s="44"/>
      <c r="AK10" s="2"/>
      <c r="AL10" s="44">
        <f>データ!V6</f>
        <v>73718</v>
      </c>
      <c r="AM10" s="44"/>
      <c r="AN10" s="44"/>
      <c r="AO10" s="44"/>
      <c r="AP10" s="44"/>
      <c r="AQ10" s="44"/>
      <c r="AR10" s="44"/>
      <c r="AS10" s="44"/>
      <c r="AT10" s="45">
        <f>データ!W6</f>
        <v>12.56</v>
      </c>
      <c r="AU10" s="45"/>
      <c r="AV10" s="45"/>
      <c r="AW10" s="45"/>
      <c r="AX10" s="45"/>
      <c r="AY10" s="45"/>
      <c r="AZ10" s="45"/>
      <c r="BA10" s="45"/>
      <c r="BB10" s="45">
        <f>データ!X6</f>
        <v>5869.27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R4UeOB7LBF2tPvEsUmF9zHdiX2WaN3j5tiHG+2BJTJZfMIIf8dhGz+6Ju4KDYpuPcuOTofCIDgtv8ArLVJi/g==" saltValue="vBmcDS423t8LTBfJjBPH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262064</v>
      </c>
      <c r="D6" s="19">
        <f t="shared" si="3"/>
        <v>46</v>
      </c>
      <c r="E6" s="19">
        <f t="shared" si="3"/>
        <v>17</v>
      </c>
      <c r="F6" s="19">
        <f t="shared" si="3"/>
        <v>1</v>
      </c>
      <c r="G6" s="19">
        <f t="shared" si="3"/>
        <v>0</v>
      </c>
      <c r="H6" s="19" t="str">
        <f t="shared" si="3"/>
        <v>京都府　亀岡市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69.400000000000006</v>
      </c>
      <c r="P6" s="20">
        <f t="shared" si="3"/>
        <v>85.16</v>
      </c>
      <c r="Q6" s="20">
        <f t="shared" si="3"/>
        <v>85.64</v>
      </c>
      <c r="R6" s="20">
        <f t="shared" si="3"/>
        <v>2970</v>
      </c>
      <c r="S6" s="20">
        <f t="shared" si="3"/>
        <v>86765</v>
      </c>
      <c r="T6" s="20">
        <f t="shared" si="3"/>
        <v>19.170000000000002</v>
      </c>
      <c r="U6" s="20">
        <f t="shared" si="3"/>
        <v>4526.08</v>
      </c>
      <c r="V6" s="20">
        <f t="shared" si="3"/>
        <v>73718</v>
      </c>
      <c r="W6" s="20">
        <f t="shared" si="3"/>
        <v>12.56</v>
      </c>
      <c r="X6" s="20">
        <f t="shared" si="3"/>
        <v>5869.27</v>
      </c>
      <c r="Y6" s="21">
        <f>IF(Y7="",NA(),Y7)</f>
        <v>118.87</v>
      </c>
      <c r="Z6" s="21">
        <f t="shared" ref="Z6:AH6" si="4">IF(Z7="",NA(),Z7)</f>
        <v>116.58</v>
      </c>
      <c r="AA6" s="21">
        <f t="shared" si="4"/>
        <v>116.62</v>
      </c>
      <c r="AB6" s="21">
        <f t="shared" si="4"/>
        <v>112.87</v>
      </c>
      <c r="AC6" s="21">
        <f t="shared" si="4"/>
        <v>113.47</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38.130000000000003</v>
      </c>
      <c r="AV6" s="21">
        <f t="shared" ref="AV6:BD6" si="6">IF(AV7="",NA(),AV7)</f>
        <v>58.79</v>
      </c>
      <c r="AW6" s="21">
        <f t="shared" si="6"/>
        <v>72.06</v>
      </c>
      <c r="AX6" s="21">
        <f t="shared" si="6"/>
        <v>89.73</v>
      </c>
      <c r="AY6" s="21">
        <f t="shared" si="6"/>
        <v>104.71</v>
      </c>
      <c r="AZ6" s="21">
        <f t="shared" si="6"/>
        <v>71.540000000000006</v>
      </c>
      <c r="BA6" s="21">
        <f t="shared" si="6"/>
        <v>67.86</v>
      </c>
      <c r="BB6" s="21">
        <f t="shared" si="6"/>
        <v>72.92</v>
      </c>
      <c r="BC6" s="21">
        <f t="shared" si="6"/>
        <v>81.19</v>
      </c>
      <c r="BD6" s="21">
        <f t="shared" si="6"/>
        <v>85.86</v>
      </c>
      <c r="BE6" s="20" t="str">
        <f>IF(BE7="","",IF(BE7="-","【-】","【"&amp;SUBSTITUTE(TEXT(BE7,"#,##0.00"),"-","△")&amp;"】"))</f>
        <v>【78.43】</v>
      </c>
      <c r="BF6" s="21">
        <f>IF(BF7="",NA(),BF7)</f>
        <v>494.96</v>
      </c>
      <c r="BG6" s="21">
        <f t="shared" ref="BG6:BO6" si="7">IF(BG7="",NA(),BG7)</f>
        <v>410.36</v>
      </c>
      <c r="BH6" s="21">
        <f t="shared" si="7"/>
        <v>348</v>
      </c>
      <c r="BI6" s="21">
        <f t="shared" si="7"/>
        <v>325.77999999999997</v>
      </c>
      <c r="BJ6" s="21">
        <f t="shared" si="7"/>
        <v>282.39</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95.6</v>
      </c>
      <c r="BR6" s="21">
        <f t="shared" ref="BR6:BZ6" si="8">IF(BR7="",NA(),BR7)</f>
        <v>100.06</v>
      </c>
      <c r="BS6" s="21">
        <f t="shared" si="8"/>
        <v>100.07</v>
      </c>
      <c r="BT6" s="21">
        <f t="shared" si="8"/>
        <v>100.89</v>
      </c>
      <c r="BU6" s="21">
        <f t="shared" si="8"/>
        <v>103.78</v>
      </c>
      <c r="BV6" s="21">
        <f t="shared" si="8"/>
        <v>88.05</v>
      </c>
      <c r="BW6" s="21">
        <f t="shared" si="8"/>
        <v>91.14</v>
      </c>
      <c r="BX6" s="21">
        <f t="shared" si="8"/>
        <v>90.69</v>
      </c>
      <c r="BY6" s="21">
        <f t="shared" si="8"/>
        <v>90.5</v>
      </c>
      <c r="BZ6" s="21">
        <f t="shared" si="8"/>
        <v>92.66</v>
      </c>
      <c r="CA6" s="20" t="str">
        <f>IF(CA7="","",IF(CA7="-","【-】","【"&amp;SUBSTITUTE(TEXT(CA7,"#,##0.00"),"-","△")&amp;"】"))</f>
        <v>【97.81】</v>
      </c>
      <c r="CB6" s="21">
        <f>IF(CB7="",NA(),CB7)</f>
        <v>203.83</v>
      </c>
      <c r="CC6" s="21">
        <f t="shared" ref="CC6:CK6" si="9">IF(CC7="",NA(),CC7)</f>
        <v>193.51</v>
      </c>
      <c r="CD6" s="21">
        <f t="shared" si="9"/>
        <v>192.56</v>
      </c>
      <c r="CE6" s="21">
        <f t="shared" si="9"/>
        <v>191.24</v>
      </c>
      <c r="CF6" s="21">
        <f t="shared" si="9"/>
        <v>186.39</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f>IF(CM7="",NA(),CM7)</f>
        <v>70.540000000000006</v>
      </c>
      <c r="CN6" s="21">
        <f t="shared" ref="CN6:CV6" si="10">IF(CN7="",NA(),CN7)</f>
        <v>68.75</v>
      </c>
      <c r="CO6" s="21">
        <f t="shared" si="10"/>
        <v>68.36</v>
      </c>
      <c r="CP6" s="21">
        <f t="shared" si="10"/>
        <v>67.83</v>
      </c>
      <c r="CQ6" s="21">
        <f t="shared" si="10"/>
        <v>68.75</v>
      </c>
      <c r="CR6" s="21">
        <f t="shared" si="10"/>
        <v>57.04</v>
      </c>
      <c r="CS6" s="21">
        <f t="shared" si="10"/>
        <v>60.78</v>
      </c>
      <c r="CT6" s="21">
        <f t="shared" si="10"/>
        <v>59.96</v>
      </c>
      <c r="CU6" s="21">
        <f t="shared" si="10"/>
        <v>59.9</v>
      </c>
      <c r="CV6" s="21">
        <f t="shared" si="10"/>
        <v>60.13</v>
      </c>
      <c r="CW6" s="20" t="str">
        <f>IF(CW7="","",IF(CW7="-","【-】","【"&amp;SUBSTITUTE(TEXT(CW7,"#,##0.00"),"-","△")&amp;"】"))</f>
        <v>【58.94】</v>
      </c>
      <c r="CX6" s="21">
        <f>IF(CX7="",NA(),CX7)</f>
        <v>96.3</v>
      </c>
      <c r="CY6" s="21">
        <f t="shared" ref="CY6:DG6" si="11">IF(CY7="",NA(),CY7)</f>
        <v>96.59</v>
      </c>
      <c r="CZ6" s="21">
        <f t="shared" si="11"/>
        <v>96.91</v>
      </c>
      <c r="DA6" s="21">
        <f t="shared" si="11"/>
        <v>96.91</v>
      </c>
      <c r="DB6" s="21">
        <f t="shared" si="11"/>
        <v>96.85</v>
      </c>
      <c r="DC6" s="21">
        <f t="shared" si="11"/>
        <v>93.73</v>
      </c>
      <c r="DD6" s="21">
        <f t="shared" si="11"/>
        <v>94.17</v>
      </c>
      <c r="DE6" s="21">
        <f t="shared" si="11"/>
        <v>94.27</v>
      </c>
      <c r="DF6" s="21">
        <f t="shared" si="11"/>
        <v>94.46</v>
      </c>
      <c r="DG6" s="21">
        <f t="shared" si="11"/>
        <v>94.37</v>
      </c>
      <c r="DH6" s="20" t="str">
        <f>IF(DH7="","",IF(DH7="-","【-】","【"&amp;SUBSTITUTE(TEXT(DH7,"#,##0.00"),"-","△")&amp;"】"))</f>
        <v>【95.91】</v>
      </c>
      <c r="DI6" s="21">
        <f>IF(DI7="",NA(),DI7)</f>
        <v>46.87</v>
      </c>
      <c r="DJ6" s="21">
        <f t="shared" ref="DJ6:DR6" si="12">IF(DJ7="",NA(),DJ7)</f>
        <v>48.49</v>
      </c>
      <c r="DK6" s="21">
        <f t="shared" si="12"/>
        <v>50.03</v>
      </c>
      <c r="DL6" s="21">
        <f t="shared" si="12"/>
        <v>51.98</v>
      </c>
      <c r="DM6" s="21">
        <f t="shared" si="12"/>
        <v>53.29</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262064</v>
      </c>
      <c r="D7" s="23">
        <v>46</v>
      </c>
      <c r="E7" s="23">
        <v>17</v>
      </c>
      <c r="F7" s="23">
        <v>1</v>
      </c>
      <c r="G7" s="23">
        <v>0</v>
      </c>
      <c r="H7" s="23" t="s">
        <v>95</v>
      </c>
      <c r="I7" s="23" t="s">
        <v>96</v>
      </c>
      <c r="J7" s="23" t="s">
        <v>97</v>
      </c>
      <c r="K7" s="23" t="s">
        <v>98</v>
      </c>
      <c r="L7" s="23" t="s">
        <v>99</v>
      </c>
      <c r="M7" s="23" t="s">
        <v>100</v>
      </c>
      <c r="N7" s="24" t="s">
        <v>101</v>
      </c>
      <c r="O7" s="24">
        <v>69.400000000000006</v>
      </c>
      <c r="P7" s="24">
        <v>85.16</v>
      </c>
      <c r="Q7" s="24">
        <v>85.64</v>
      </c>
      <c r="R7" s="24">
        <v>2970</v>
      </c>
      <c r="S7" s="24">
        <v>86765</v>
      </c>
      <c r="T7" s="24">
        <v>19.170000000000002</v>
      </c>
      <c r="U7" s="24">
        <v>4526.08</v>
      </c>
      <c r="V7" s="24">
        <v>73718</v>
      </c>
      <c r="W7" s="24">
        <v>12.56</v>
      </c>
      <c r="X7" s="24">
        <v>5869.27</v>
      </c>
      <c r="Y7" s="24">
        <v>118.87</v>
      </c>
      <c r="Z7" s="24">
        <v>116.58</v>
      </c>
      <c r="AA7" s="24">
        <v>116.62</v>
      </c>
      <c r="AB7" s="24">
        <v>112.87</v>
      </c>
      <c r="AC7" s="24">
        <v>113.47</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38.130000000000003</v>
      </c>
      <c r="AV7" s="24">
        <v>58.79</v>
      </c>
      <c r="AW7" s="24">
        <v>72.06</v>
      </c>
      <c r="AX7" s="24">
        <v>89.73</v>
      </c>
      <c r="AY7" s="24">
        <v>104.71</v>
      </c>
      <c r="AZ7" s="24">
        <v>71.540000000000006</v>
      </c>
      <c r="BA7" s="24">
        <v>67.86</v>
      </c>
      <c r="BB7" s="24">
        <v>72.92</v>
      </c>
      <c r="BC7" s="24">
        <v>81.19</v>
      </c>
      <c r="BD7" s="24">
        <v>85.86</v>
      </c>
      <c r="BE7" s="24">
        <v>78.430000000000007</v>
      </c>
      <c r="BF7" s="24">
        <v>494.96</v>
      </c>
      <c r="BG7" s="24">
        <v>410.36</v>
      </c>
      <c r="BH7" s="24">
        <v>348</v>
      </c>
      <c r="BI7" s="24">
        <v>325.77999999999997</v>
      </c>
      <c r="BJ7" s="24">
        <v>282.39</v>
      </c>
      <c r="BK7" s="24">
        <v>653.69000000000005</v>
      </c>
      <c r="BL7" s="24">
        <v>709.4</v>
      </c>
      <c r="BM7" s="24">
        <v>734.47</v>
      </c>
      <c r="BN7" s="24">
        <v>720.89</v>
      </c>
      <c r="BO7" s="24">
        <v>676.93</v>
      </c>
      <c r="BP7" s="24">
        <v>630.82000000000005</v>
      </c>
      <c r="BQ7" s="24">
        <v>95.6</v>
      </c>
      <c r="BR7" s="24">
        <v>100.06</v>
      </c>
      <c r="BS7" s="24">
        <v>100.07</v>
      </c>
      <c r="BT7" s="24">
        <v>100.89</v>
      </c>
      <c r="BU7" s="24">
        <v>103.78</v>
      </c>
      <c r="BV7" s="24">
        <v>88.05</v>
      </c>
      <c r="BW7" s="24">
        <v>91.14</v>
      </c>
      <c r="BX7" s="24">
        <v>90.69</v>
      </c>
      <c r="BY7" s="24">
        <v>90.5</v>
      </c>
      <c r="BZ7" s="24">
        <v>92.66</v>
      </c>
      <c r="CA7" s="24">
        <v>97.81</v>
      </c>
      <c r="CB7" s="24">
        <v>203.83</v>
      </c>
      <c r="CC7" s="24">
        <v>193.51</v>
      </c>
      <c r="CD7" s="24">
        <v>192.56</v>
      </c>
      <c r="CE7" s="24">
        <v>191.24</v>
      </c>
      <c r="CF7" s="24">
        <v>186.39</v>
      </c>
      <c r="CG7" s="24">
        <v>141.15</v>
      </c>
      <c r="CH7" s="24">
        <v>136.86000000000001</v>
      </c>
      <c r="CI7" s="24">
        <v>138.52000000000001</v>
      </c>
      <c r="CJ7" s="24">
        <v>138.66999999999999</v>
      </c>
      <c r="CK7" s="24">
        <v>139.12</v>
      </c>
      <c r="CL7" s="24">
        <v>138.75</v>
      </c>
      <c r="CM7" s="24">
        <v>70.540000000000006</v>
      </c>
      <c r="CN7" s="24">
        <v>68.75</v>
      </c>
      <c r="CO7" s="24">
        <v>68.36</v>
      </c>
      <c r="CP7" s="24">
        <v>67.83</v>
      </c>
      <c r="CQ7" s="24">
        <v>68.75</v>
      </c>
      <c r="CR7" s="24">
        <v>57.04</v>
      </c>
      <c r="CS7" s="24">
        <v>60.78</v>
      </c>
      <c r="CT7" s="24">
        <v>59.96</v>
      </c>
      <c r="CU7" s="24">
        <v>59.9</v>
      </c>
      <c r="CV7" s="24">
        <v>60.13</v>
      </c>
      <c r="CW7" s="24">
        <v>58.94</v>
      </c>
      <c r="CX7" s="24">
        <v>96.3</v>
      </c>
      <c r="CY7" s="24">
        <v>96.59</v>
      </c>
      <c r="CZ7" s="24">
        <v>96.91</v>
      </c>
      <c r="DA7" s="24">
        <v>96.91</v>
      </c>
      <c r="DB7" s="24">
        <v>96.85</v>
      </c>
      <c r="DC7" s="24">
        <v>93.73</v>
      </c>
      <c r="DD7" s="24">
        <v>94.17</v>
      </c>
      <c r="DE7" s="24">
        <v>94.27</v>
      </c>
      <c r="DF7" s="24">
        <v>94.46</v>
      </c>
      <c r="DG7" s="24">
        <v>94.37</v>
      </c>
      <c r="DH7" s="24">
        <v>95.91</v>
      </c>
      <c r="DI7" s="24">
        <v>46.87</v>
      </c>
      <c r="DJ7" s="24">
        <v>48.49</v>
      </c>
      <c r="DK7" s="24">
        <v>50.03</v>
      </c>
      <c r="DL7" s="24">
        <v>51.98</v>
      </c>
      <c r="DM7" s="24">
        <v>53.29</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v>
      </c>
      <c r="EF7" s="24">
        <v>0</v>
      </c>
      <c r="EG7" s="24">
        <v>0</v>
      </c>
      <c r="EH7" s="24">
        <v>0</v>
      </c>
      <c r="EI7" s="24">
        <v>0</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cp:lastPrinted>2025-01-28T09:28:53Z</cp:lastPrinted>
  <dcterms:created xsi:type="dcterms:W3CDTF">2024-12-19T01:17:09Z</dcterms:created>
  <dcterms:modified xsi:type="dcterms:W3CDTF">2025-01-29T07:30:53Z</dcterms:modified>
  <cp:category/>
</cp:coreProperties>
</file>