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財政状況資料集\R4\追加分ホームページ（R5.10.16）\02_公表資料（合体版）\"/>
    </mc:Choice>
  </mc:AlternateContent>
  <bookViews>
    <workbookView xWindow="0" yWindow="0" windowWidth="20490" windowHeight="8295" firstSheet="1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s="1"/>
  <c r="U35" i="10" s="1"/>
  <c r="U36" i="10" s="1"/>
  <c r="AM34" i="10" l="1"/>
  <c r="AM35" i="10" s="1"/>
  <c r="AM36" i="10" s="1"/>
  <c r="BW34" i="10"/>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<sst xmlns="http://schemas.openxmlformats.org/spreadsheetml/2006/main" count="1142" uniqueCount="613">
  <si>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</si>
  <si>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</si>
  <si>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</si>
  <si>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</si>
  <si>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</si>
  <si>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</si>
  <si>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</si>
  <si>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</si>
  <si>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</si>
  <si>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</si>
  <si>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</si>
  <si>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</si>
  <si>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</si>
  <si>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</si>
  <si>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</si>
  <si>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</si>
  <si>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</si>
  <si>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</si>
  <si>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</si>
  <si>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</si>
  <si>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</si>
  <si>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</si>
  <si>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</si>
  <si>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</si>
  <si>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</si>
  <si>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</si>
  <si>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</si>
  <si>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</si>
  <si>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</si>
  <si>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</si>
  <si>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</si>
  <si>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</si>
  <si>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</si>
  <si>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</si>
  <si>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</si>
  <si>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</si>
  <si>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</si>
  <si>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</si>
  <si>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</si>
  <si>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</si>
  <si>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</si>
  <si>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</si>
  <si>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</si>
  <si>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</si>
  <si>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</si>
  <si>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</si>
  <si>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</si>
  <si>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</si>
  <si>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</si>
  <si>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</si>
  <si>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</si>
  <si>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</si>
  <si>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</si>
  <si>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</si>
  <si>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</si>
  <si>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</si>
  <si>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</si>
  <si>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</si>
  <si>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</si>
  <si>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</si>
  <si>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</si>
  <si>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</si>
  <si>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</si>
  <si>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</si>
  <si>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</si>
  <si>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</si>
  <si>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</si>
  <si>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</si>
  <si>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</si>
  <si>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</si>
  <si>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</si>
  <si>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</si>
  <si>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</si>
  <si>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</si>
  <si>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</si>
  <si>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</si>
  <si>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</si>
  <si>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</si>
  <si>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</si>
  <si>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</si>
  <si>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</si>
  <si>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</si>
  <si>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</si>
  <si>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</si>
  <si>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</si>
  <si>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</si>
  <si>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</si>
  <si>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</si>
  <si>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</si>
  <si>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</si>
  <si>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</si>
  <si>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</si>
  <si>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</si>
  <si>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</si>
  <si>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</si>
  <si>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</si>
  <si>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</si>
  <si>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</si>
  <si>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</si>
  <si>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</si>
  <si>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</si>
  <si>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</si>
  <si>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</si>
  <si>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</si>
  <si>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</si>
  <si>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</si>
  <si>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</si>
  <si>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</si>
  <si>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</si>
  <si>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</si>
  <si>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</si>
  <si>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</si>
  <si>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</si>
  <si>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</si>
  <si>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</si>
  <si>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</si>
  <si>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</si>
  <si>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</si>
  <si>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</si>
  <si>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</si>
  <si>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</si>
  <si>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</si>
  <si>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</si>
  <si>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</si>
  <si>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</si>
  <si>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</si>
  <si>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</si>
  <si>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</si>
  <si>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</si>
  <si>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</si>
  <si>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</si>
  <si>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</si>
  <si>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</si>
  <si>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</si>
  <si>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</si>
  <si>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</si>
  <si>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</si>
  <si>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</si>
  <si>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</si>
  <si>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</si>
  <si>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</si>
  <si>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</si>
  <si>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</si>
  <si>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</si>
  <si>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</si>
  <si>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</si>
  <si>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</si>
  <si>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</si>
  <si>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</si>
  <si>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</si>
  <si>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</si>
  <si>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</si>
  <si>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</si>
  <si>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</si>
  <si>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</si>
  <si>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</si>
  <si>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</si>
  <si>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</si>
  <si>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</si>
  <si>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</si>
  <si>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</si>
  <si>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</si>
  <si>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</si>
  <si>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</si>
  <si>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</si>
  <si>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</si>
  <si>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</si>
  <si>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</si>
  <si>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</si>
  <si>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</si>
  <si>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</si>
  <si>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</si>
  <si>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</si>
  <si>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</si>
  <si>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</si>
  <si>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</si>
  <si>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</si>
  <si>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</si>
  <si>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</si>
  <si>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</si>
  <si>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</si>
  <si>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</si>
  <si>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</si>
  <si>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</si>
  <si>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</si>
  <si>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</si>
  <si>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</si>
  <si>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</si>
  <si>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</si>
  <si>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</si>
  <si>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</si>
  <si>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</si>
  <si>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</si>
  <si>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</si>
  <si>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</si>
  <si>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</si>
  <si>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</si>
  <si>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</si>
  <si>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</si>
  <si>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</si>
  <si>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</si>
  <si>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</si>
  <si>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</si>
  <si>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</si>
  <si>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</si>
  <si>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</si>
  <si>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</si>
  <si>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</si>
  <si>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</si>
  <si>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</si>
  <si>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</si>
  <si>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</si>
  <si>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</si>
  <si>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</si>
  <si>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</si>
  <si>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</si>
  <si>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</si>
  <si>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</si>
  <si>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</si>
  <si>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</si>
  <si>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</si>
  <si>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</si>
  <si>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</si>
  <si>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</si>
  <si>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</si>
  <si>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</si>
  <si>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</si>
  <si>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</si>
  <si>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</si>
  <si>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</si>
  <si>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</si>
  <si>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</si>
  <si>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</si>
  <si>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</si>
  <si>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</si>
  <si>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</si>
  <si>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</si>
  <si>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</si>
  <si>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</si>
  <si>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</si>
  <si>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</si>
  <si>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</si>
  <si>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</si>
  <si>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</si>
  <si>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</si>
  <si>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</si>
  <si>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</si>
  <si>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</si>
  <si>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</si>
  <si>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</si>
  <si>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</si>
  <si>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</si>
  <si>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</si>
  <si>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</si>
  <si>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</si>
  <si>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</si>
  <si>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</si>
  <si>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</si>
  <si>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</si>
  <si>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</si>
  <si>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</si>
  <si>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</si>
  <si>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</si>
  <si>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</si>
  <si>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</si>
  <si>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</si>
  <si>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</si>
  <si>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</si>
  <si>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</si>
  <si>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</si>
  <si>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</si>
  <si>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</si>
  <si>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</si>
  <si>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</si>
  <si>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</si>
  <si>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</si>
  <si>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</si>
  <si>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</si>
  <si>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</si>
  <si>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</si>
  <si>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</si>
  <si>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</si>
  <si>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</si>
  <si>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</si>
  <si>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</si>
  <si>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</si>
  <si>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</si>
  <si>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</si>
  <si>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</si>
  <si>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</si>
  <si>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</si>
  <si>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</si>
  <si>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</si>
  <si>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</si>
  <si>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</si>
  <si>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</si>
  <si>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</si>
  <si>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</si>
  <si>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</si>
  <si>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</si>
  <si>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</si>
  <si>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</si>
  <si>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</si>
  <si>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</si>
  <si>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</si>
  <si>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</si>
  <si>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</si>
  <si>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</si>
  <si>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</si>
  <si>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</si>
  <si>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</si>
  <si>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</si>
  <si>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</si>
  <si>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</si>
  <si>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</si>
  <si>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</si>
  <si>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</si>
  <si>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</si>
  <si>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</si>
  <si>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</si>
  <si>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</si>
  <si>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</si>
  <si>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</si>
  <si>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</si>
  <si>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</si>
  <si>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</si>
  <si>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</si>
  <si>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</si>
  <si>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</si>
  <si>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</si>
  <si>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</si>
  <si>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</si>
  <si>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</si>
  <si>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</si>
  <si>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</si>
  <si>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</si>
  <si>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</si>
  <si>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</si>
  <si>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</si>
  <si>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</si>
  <si>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</si>
  <si>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</si>
  <si>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</si>
  <si>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</si>
  <si>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</si>
  <si>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</si>
  <si>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</si>
  <si>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</si>
  <si>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</si>
  <si>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</si>
  <si>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</si>
  <si>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</si>
  <si>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</si>
  <si>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</si>
  <si>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</si>
  <si>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</si>
  <si>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</si>
  <si>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</si>
  <si>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</si>
  <si>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</si>
  <si>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</si>
  <si>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</si>
  <si>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</si>
  <si>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</si>
  <si>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</si>
  <si>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</si>
  <si>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</si>
  <si>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</si>
  <si>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</si>
  <si>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</si>
  <si>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</si>
  <si>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</si>
  <si>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</si>
  <si>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</si>
  <si>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</si>
  <si>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</si>
  <si>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</si>
  <si>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</si>
  <si>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</si>
  <si>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</si>
  <si>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</si>
  <si>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</si>
  <si>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</si>
  <si>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</si>
  <si>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</si>
  <si>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</si>
  <si>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</si>
  <si>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</si>
  <si>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</si>
  <si>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</si>
  <si>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</si>
  <si>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</si>
  <si>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</si>
  <si>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</si>
  <si>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</si>
  <si>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</si>
  <si>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</si>
  <si>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</si>
  <si>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</si>
  <si>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</si>
  <si>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</si>
  <si>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</si>
  <si>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</si>
  <si>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</si>
  <si>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</si>
  <si>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</si>
  <si>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</si>
  <si>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</si>
  <si>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</si>
  <si>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</si>
  <si>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</si>
  <si>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</si>
  <si>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</si>
  <si>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</si>
  <si>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</si>
  <si>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</si>
  <si>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</si>
  <si>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</si>
  <si>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</si>
  <si>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</si>
  <si>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</si>
  <si>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</si>
  <si>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</si>
  <si>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</si>
  <si>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</si>
  <si>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</si>
  <si>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</si>
  <si>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</si>
  <si>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</si>
  <si>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</si>
  <si>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</si>
  <si>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</si>
  <si>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</si>
  <si>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</si>
  <si>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</si>
  <si>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</si>
  <si>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</si>
  <si>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</si>
  <si>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</si>
  <si>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</si>
  <si>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</si>
  <si>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</si>
  <si>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</si>
  <si>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</si>
  <si>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</si>
  <si>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</si>
  <si>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</si>
  <si>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</si>
  <si>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</si>
  <si>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</si>
  <si>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</si>
  <si>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</si>
  <si>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</si>
  <si>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</si>
  <si>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</si>
  <si>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</si>
  <si>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</si>
  <si>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</si>
  <si>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</si>
  <si>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</si>
  <si>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</si>
  <si>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</si>
  <si>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</si>
  <si>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</si>
  <si>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</si>
  <si>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</si>
  <si>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</si>
  <si>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</si>
  <si>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</si>
  <si>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</si>
  <si>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</si>
  <si>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</si>
  <si>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</si>
  <si>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</si>
  <si>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</si>
  <si>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</si>
  <si>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</si>
  <si>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</si>
  <si>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</si>
  <si>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</si>
  <si>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</si>
  <si>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</si>
  <si>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</si>
  <si>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</si>
  <si>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</si>
  <si>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</si>
  <si>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</si>
  <si>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</si>
  <si>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</si>
  <si>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</si>
  <si>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</si>
  <si>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</si>
  <si>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</si>
  <si>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</si>
  <si>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</si>
  <si>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</si>
  <si>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</si>
  <si>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</si>
  <si>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</si>
  <si>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</si>
  <si>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</si>
  <si>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</si>
  <si>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</si>
  <si>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</si>
  <si>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</si>
  <si>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</si>
  <si>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</si>
  <si>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</si>
  <si>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</si>
  <si>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</si>
  <si>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</si>
  <si>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</si>
  <si>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</si>
  <si>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</si>
  <si>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</si>
  <si>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</si>
  <si>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</si>
  <si>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</si>
  <si>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</si>
  <si>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</si>
  <si>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</si>
  <si>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</si>
  <si>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</si>
  <si>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</si>
  <si>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</si>
  <si>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</si>
  <si>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</si>
  <si>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</si>
  <si>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</si>
  <si>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</si>
  <si>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</si>
  <si>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</si>
  <si>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</si>
  <si>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</si>
  <si>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</si>
  <si>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</si>
  <si>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</si>
  <si>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</si>
  <si>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</si>
  <si>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</si>
  <si>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</si>
  <si>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</si>
  <si>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</si>
  <si>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</si>
  <si>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</si>
  <si>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</si>
  <si>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</si>
  <si>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</si>
  <si>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</si>
  <si>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</si>
  <si>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</si>
  <si>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</si>
  <si>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</si>
  <si>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</si>
  <si>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</si>
  <si>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</si>
  <si>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</si>
  <si>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</si>
  <si>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</si>
  <si>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0.41</t>
  </si>
  <si>
    <t>水道事業会計</t>
  </si>
  <si>
    <t>一般会計</t>
  </si>
  <si>
    <t>下水道事業会計</t>
  </si>
  <si>
    <t>介護保険事業特別会計</t>
  </si>
  <si>
    <t>病院事業会計</t>
  </si>
  <si>
    <t>国民健康保険事業特別会計</t>
  </si>
  <si>
    <t>後期高齢者医療事業特別会計</t>
  </si>
  <si>
    <t>休日診療事業特別会計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</si>
  <si>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</si>
  <si>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</si>
  <si>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</si>
  <si>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</si>
  <si>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</si>
  <si>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</si>
  <si>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</si>
  <si>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</si>
  <si>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</si>
  <si>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亀岡市土地開発公社</t>
  </si>
  <si>
    <t>亀岡市環境事業公社</t>
  </si>
  <si>
    <t>亀岡市福祉事業団</t>
  </si>
  <si>
    <t>亀岡市スポーツ協会</t>
  </si>
  <si>
    <t>亀岡市都市緑花協会</t>
  </si>
  <si>
    <t>生涯学習かめおか財団</t>
  </si>
  <si>
    <t>亀岡市農業公社</t>
  </si>
  <si>
    <t>亀岡ふるさとエナジー</t>
  </si>
  <si>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</si>
  <si>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</si>
  <si>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</si>
  <si>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</si>
  <si>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</si>
  <si>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</si>
  <si>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</si>
  <si>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</si>
  <si>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</si>
  <si>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t>
    <phoneticPr fontId="2"/>
  </si>
  <si>
    <t>-</t>
    <phoneticPr fontId="2"/>
  </si>
  <si>
    <t>生涯学習振興基金</t>
    <rPh sb="0" eb="8">
      <t>ショウガイガクシュウシンコウキキン</t>
    </rPh>
    <phoneticPr fontId="5"/>
  </si>
  <si>
    <t>河川整備基金</t>
  </si>
  <si>
    <t>公益施設整備基金</t>
    <phoneticPr fontId="2"/>
  </si>
  <si>
    <t>京都・亀岡ふるさと力向上基金</t>
    <phoneticPr fontId="2"/>
  </si>
  <si>
    <t>豊かな森を育てる基金</t>
    <rPh sb="0" eb="1">
      <t>ユタ</t>
    </rPh>
    <rPh sb="3" eb="4">
      <t>モリ</t>
    </rPh>
    <rPh sb="5" eb="6">
      <t>ソダ</t>
    </rPh>
    <rPh sb="8" eb="10">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</si>
  <si>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</si>
  <si>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</si>
  <si>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</si>
  <si>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と比較して僅かに下回っている。この10年間で生活に欠かせない施設の改修（ex.義務教育学校校舎建設や空調設備設置、ごみ焼却施設の基幹的設備改良）などの大型事業を推進していたことから、将来負担比率については、類似団体平均を上回っている。今後も公共施設等総合計画に基づき、公共施設の更新等について適正な管理を進める。</t>
    <rPh sb="63" eb="69">
      <t>ギムキョウイクガッコウ</t>
    </rPh>
    <rPh sb="69" eb="73">
      <t>コウシャケンセツ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</si>
  <si>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</si>
  <si>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</si>
  <si>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</si>
  <si>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</si>
  <si>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</si>
  <si>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</si>
  <si>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平均、全国平均、京都府平均のいずれと比較しても上回っている。将来負担率については、ふるさと力向上基金の増や、近年市債の発行抑制に努めていることから、大きく改善傾向にある。実質公債費負担率については、前年度と同値で推移している。中期財政見通しに沿った財政運営を行う中で、今後も、元金償還額を上回らない市債発行に努め、公債費を抑制する。</t>
    <rPh sb="130" eb="132">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</si>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</sst>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C817-444F-9719-DD2B33CC31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32642</c:v>
                </c:pt>
                <c:pt idx="1">
                  <c:v>50757</c:v>
                </c:pt>
                <c:pt idx="2">
                  <c:v>30379</c:v>
                </c:pt>
                <c:pt idx="3">
                  <c:v>48842</c:v>
                </c:pt>
                <c:pt idx="4">
                  <c:v>52033</c:v>
                </c:pt>
              </c:numCache>
            </c:numRef>
          </c:val>
          <c:smooth val="0"/>
          <c:extLst>
            <c:ext xmlns:c16="http://schemas.microsoft.com/office/drawing/2014/chart" uri="{C3380CC4-5D6E-409C-BE32-E72D297353CC}">
              <c16:uniqueId val="{00000001-C817-444F-9719-DD2B33CC31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2.98</c:v>
                </c:pt>
                <c:pt idx="1">
                  <c:v>3.56</c:v>
                </c:pt>
                <c:pt idx="2">
                  <c:v>3.87</c:v>
                </c:pt>
                <c:pt idx="3">
                  <c:v>8.94</c:v>
                </c:pt>
                <c:pt idx="4">
                  <c:v>6.39</c:v>
                </c:pt>
              </c:numCache>
            </c:numRef>
          </c:val>
          <c:extLst>
            <c:ext xmlns:c16="http://schemas.microsoft.com/office/drawing/2014/chart" uri="{C3380CC4-5D6E-409C-BE32-E72D297353CC}">
              <c16:uniqueId val="{00000000-CF2B-4FEF-B1E7-C40A472BCD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6.33</c:v>
                </c:pt>
                <c:pt idx="1">
                  <c:v>7.06</c:v>
                </c:pt>
                <c:pt idx="2">
                  <c:v>6.84</c:v>
                </c:pt>
                <c:pt idx="3">
                  <c:v>8.4600000000000009</c:v>
                </c:pt>
                <c:pt idx="4">
                  <c:v>13.29</c:v>
                </c:pt>
              </c:numCache>
            </c:numRef>
          </c:val>
          <c:extLst>
            <c:ext xmlns:c16="http://schemas.microsoft.com/office/drawing/2014/chart" uri="{C3380CC4-5D6E-409C-BE32-E72D297353CC}">
              <c16:uniqueId val="{00000001-CF2B-4FEF-B1E7-C40A472BCD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-0.41</c:v>
                </c:pt>
                <c:pt idx="1">
                  <c:v>1.27</c:v>
                </c:pt>
                <c:pt idx="2">
                  <c:v>0.42</c:v>
                </c:pt>
                <c:pt idx="3">
                  <c:v>7.06</c:v>
                </c:pt>
                <c:pt idx="4">
                  <c:v>1.98</c:v>
                </c:pt>
              </c:numCache>
            </c:numRef>
          </c:val>
          <c:smooth val="0"/>
          <c:extLst>
            <c:ext xmlns:c16="http://schemas.microsoft.com/office/drawing/2014/chart" uri="{C3380CC4-5D6E-409C-BE32-E72D297353CC}">
              <c16:uniqueId val="{00000002-CF2B-4FEF-B1E7-C40A472BCD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96-41C1-BF4C-B6124B8DA3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96-41C1-BF4C-B6124B8DA35B}"/>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0.01</c:v>
                </c:pt>
                <c:pt idx="8">
                  <c:v>#N/A</c:v>
                </c:pt>
                <c:pt idx="9">
                  <c:v>0.03</c:v>
                </c:pt>
              </c:numCache>
            </c:numRef>
          </c:val>
          <c:extLst>
            <c:ext xmlns:c16="http://schemas.microsoft.com/office/drawing/2014/chart" uri="{C3380CC4-5D6E-409C-BE32-E72D297353CC}">
              <c16:uniqueId val="{00000002-A596-41C1-BF4C-B6124B8DA35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0.12</c:v>
                </c:pt>
                <c:pt idx="4">
                  <c:v>#N/A</c:v>
                </c:pt>
                <c:pt idx="5">
                  <c:v>0.14000000000000001</c:v>
                </c:pt>
                <c:pt idx="6">
                  <c:v>#N/A</c:v>
                </c:pt>
                <c:pt idx="7">
                  <c:v>0.12</c:v>
                </c:pt>
                <c:pt idx="8">
                  <c:v>#N/A</c:v>
                </c:pt>
                <c:pt idx="9">
                  <c:v>0.16</c:v>
                </c:pt>
              </c:numCache>
            </c:numRef>
          </c:val>
          <c:extLst>
            <c:ext xmlns:c16="http://schemas.microsoft.com/office/drawing/2014/chart" uri="{C3380CC4-5D6E-409C-BE32-E72D297353CC}">
              <c16:uniqueId val="{00000003-A596-41C1-BF4C-B6124B8DA3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c:v>
                </c:pt>
                <c:pt idx="2">
                  <c:v>#N/A</c:v>
                </c:pt>
                <c:pt idx="3">
                  <c:v>0.8</c:v>
                </c:pt>
                <c:pt idx="4">
                  <c:v>#N/A</c:v>
                </c:pt>
                <c:pt idx="5">
                  <c:v>0.95</c:v>
                </c:pt>
                <c:pt idx="6">
                  <c:v>#N/A</c:v>
                </c:pt>
                <c:pt idx="7">
                  <c:v>1.0900000000000001</c:v>
                </c:pt>
                <c:pt idx="8">
                  <c:v>#N/A</c:v>
                </c:pt>
                <c:pt idx="9">
                  <c:v>0.18</c:v>
                </c:pt>
              </c:numCache>
            </c:numRef>
          </c:val>
          <c:extLst>
            <c:ext xmlns:c16="http://schemas.microsoft.com/office/drawing/2014/chart" uri="{C3380CC4-5D6E-409C-BE32-E72D297353CC}">
              <c16:uniqueId val="{00000004-A596-41C1-BF4C-B6124B8DA35B}"/>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0.92</c:v>
                </c:pt>
                <c:pt idx="4">
                  <c:v>#N/A</c:v>
                </c:pt>
                <c:pt idx="5">
                  <c:v>0.91</c:v>
                </c:pt>
                <c:pt idx="6">
                  <c:v>#N/A</c:v>
                </c:pt>
                <c:pt idx="7">
                  <c:v>0.75</c:v>
                </c:pt>
                <c:pt idx="8">
                  <c:v>#N/A</c:v>
                </c:pt>
                <c:pt idx="9">
                  <c:v>0.45</c:v>
                </c:pt>
              </c:numCache>
            </c:numRef>
          </c:val>
          <c:extLst>
            <c:ext xmlns:c16="http://schemas.microsoft.com/office/drawing/2014/chart" uri="{C3380CC4-5D6E-409C-BE32-E72D297353CC}">
              <c16:uniqueId val="{00000005-A596-41C1-BF4C-B6124B8DA35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0.28999999999999998</c:v>
                </c:pt>
                <c:pt idx="4">
                  <c:v>#N/A</c:v>
                </c:pt>
                <c:pt idx="5">
                  <c:v>0.5</c:v>
                </c:pt>
                <c:pt idx="6">
                  <c:v>#N/A</c:v>
                </c:pt>
                <c:pt idx="7">
                  <c:v>0.39</c:v>
                </c:pt>
                <c:pt idx="8">
                  <c:v>#N/A</c:v>
                </c:pt>
                <c:pt idx="9">
                  <c:v>0.72</c:v>
                </c:pt>
              </c:numCache>
            </c:numRef>
          </c:val>
          <c:extLst>
            <c:ext xmlns:c16="http://schemas.microsoft.com/office/drawing/2014/chart" uri="{C3380CC4-5D6E-409C-BE32-E72D297353CC}">
              <c16:uniqueId val="{00000006-A596-41C1-BF4C-B6124B8DA3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1.19</c:v>
                </c:pt>
                <c:pt idx="4">
                  <c:v>#N/A</c:v>
                </c:pt>
                <c:pt idx="5">
                  <c:v>2.08</c:v>
                </c:pt>
                <c:pt idx="6">
                  <c:v>#N/A</c:v>
                </c:pt>
                <c:pt idx="7">
                  <c:v>3.11</c:v>
                </c:pt>
                <c:pt idx="8">
                  <c:v>#N/A</c:v>
                </c:pt>
                <c:pt idx="9">
                  <c:v>3.67</c:v>
                </c:pt>
              </c:numCache>
            </c:numRef>
          </c:val>
          <c:extLst>
            <c:ext xmlns:c16="http://schemas.microsoft.com/office/drawing/2014/chart" uri="{C3380CC4-5D6E-409C-BE32-E72D297353CC}">
              <c16:uniqueId val="{00000007-A596-41C1-BF4C-B6124B8DA3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2.95</c:v>
                </c:pt>
                <c:pt idx="2">
                  <c:v>#N/A</c:v>
                </c:pt>
                <c:pt idx="3">
                  <c:v>3.52</c:v>
                </c:pt>
                <c:pt idx="4">
                  <c:v>#N/A</c:v>
                </c:pt>
                <c:pt idx="5">
                  <c:v>3.82</c:v>
                </c:pt>
                <c:pt idx="6">
                  <c:v>#N/A</c:v>
                </c:pt>
                <c:pt idx="7">
                  <c:v>8.93</c:v>
                </c:pt>
                <c:pt idx="8">
                  <c:v>#N/A</c:v>
                </c:pt>
                <c:pt idx="9">
                  <c:v>6.35</c:v>
                </c:pt>
              </c:numCache>
            </c:numRef>
          </c:val>
          <c:extLst>
            <c:ext xmlns:c16="http://schemas.microsoft.com/office/drawing/2014/chart" uri="{C3380CC4-5D6E-409C-BE32-E72D297353CC}">
              <c16:uniqueId val="{00000008-A596-41C1-BF4C-B6124B8DA3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16.46</c:v>
                </c:pt>
                <c:pt idx="2">
                  <c:v>#N/A</c:v>
                </c:pt>
                <c:pt idx="3">
                  <c:v>16.43</c:v>
                </c:pt>
                <c:pt idx="4">
                  <c:v>#N/A</c:v>
                </c:pt>
                <c:pt idx="5">
                  <c:v>15.1</c:v>
                </c:pt>
                <c:pt idx="6">
                  <c:v>#N/A</c:v>
                </c:pt>
                <c:pt idx="7">
                  <c:v>13.78</c:v>
                </c:pt>
                <c:pt idx="8">
                  <c:v>#N/A</c:v>
                </c:pt>
                <c:pt idx="9">
                  <c:v>13.58</c:v>
                </c:pt>
              </c:numCache>
            </c:numRef>
          </c:val>
          <c:extLst>
            <c:ext xmlns:c16="http://schemas.microsoft.com/office/drawing/2014/chart" uri="{C3380CC4-5D6E-409C-BE32-E72D297353CC}">
              <c16:uniqueId val="{00000009-A596-41C1-BF4C-B6124B8DA3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3446</c:v>
                </c:pt>
                <c:pt idx="5">
                  <c:v>3388</c:v>
                </c:pt>
                <c:pt idx="8">
                  <c:v>3372</c:v>
                </c:pt>
                <c:pt idx="11">
                  <c:v>3185</c:v>
                </c:pt>
                <c:pt idx="14">
                  <c:v>3140</c:v>
                </c:pt>
              </c:numCache>
            </c:numRef>
          </c:val>
          <c:extLst>
            <c:ext xmlns:c16="http://schemas.microsoft.com/office/drawing/2014/chart" uri="{C3380CC4-5D6E-409C-BE32-E72D297353CC}">
              <c16:uniqueId val="{00000000-6B17-4040-B1CD-9143B582AE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17-4040-B1CD-9143B582AE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17-4040-B1CD-9143B582AE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c:v>
                </c:pt>
                <c:pt idx="3">
                  <c:v>93</c:v>
                </c:pt>
                <c:pt idx="6">
                  <c:v>77</c:v>
                </c:pt>
                <c:pt idx="9">
                  <c:v>59</c:v>
                </c:pt>
                <c:pt idx="12">
                  <c:v>68</c:v>
                </c:pt>
              </c:numCache>
            </c:numRef>
          </c:val>
          <c:extLst>
            <c:ext xmlns:c16="http://schemas.microsoft.com/office/drawing/2014/chart" uri="{C3380CC4-5D6E-409C-BE32-E72D297353CC}">
              <c16:uniqueId val="{00000003-6B17-4040-B1CD-9143B582AE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1231</c:v>
                </c:pt>
                <c:pt idx="3">
                  <c:v>1148</c:v>
                </c:pt>
                <c:pt idx="6">
                  <c:v>1200</c:v>
                </c:pt>
                <c:pt idx="9">
                  <c:v>1208</c:v>
                </c:pt>
                <c:pt idx="12">
                  <c:v>1225</c:v>
                </c:pt>
              </c:numCache>
            </c:numRef>
          </c:val>
          <c:extLst>
            <c:ext xmlns:c16="http://schemas.microsoft.com/office/drawing/2014/chart" uri="{C3380CC4-5D6E-409C-BE32-E72D297353CC}">
              <c16:uniqueId val="{00000004-6B17-4040-B1CD-9143B582AE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17-4040-B1CD-9143B582AE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17-4040-B1CD-9143B582AE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4350</c:v>
                </c:pt>
                <c:pt idx="3">
                  <c:v>4236</c:v>
                </c:pt>
                <c:pt idx="6">
                  <c:v>4110</c:v>
                </c:pt>
                <c:pt idx="9">
                  <c:v>4139</c:v>
                </c:pt>
                <c:pt idx="12">
                  <c:v>4114</c:v>
                </c:pt>
              </c:numCache>
            </c:numRef>
          </c:val>
          <c:extLst>
            <c:ext xmlns:c16="http://schemas.microsoft.com/office/drawing/2014/chart" uri="{C3380CC4-5D6E-409C-BE32-E72D297353CC}">
              <c16:uniqueId val="{00000007-6B17-4040-B1CD-9143B582AE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2223</c:v>
                </c:pt>
                <c:pt idx="2">
                  <c:v>#N/A</c:v>
                </c:pt>
                <c:pt idx="3">
                  <c:v>#N/A</c:v>
                </c:pt>
                <c:pt idx="4">
                  <c:v>2089</c:v>
                </c:pt>
                <c:pt idx="5">
                  <c:v>#N/A</c:v>
                </c:pt>
                <c:pt idx="6">
                  <c:v>#N/A</c:v>
                </c:pt>
                <c:pt idx="7">
                  <c:v>2015</c:v>
                </c:pt>
                <c:pt idx="8">
                  <c:v>#N/A</c:v>
                </c:pt>
                <c:pt idx="9">
                  <c:v>#N/A</c:v>
                </c:pt>
                <c:pt idx="10">
                  <c:v>2221</c:v>
                </c:pt>
                <c:pt idx="11">
                  <c:v>#N/A</c:v>
                </c:pt>
                <c:pt idx="12">
                  <c:v>#N/A</c:v>
                </c:pt>
                <c:pt idx="13">
                  <c:v>2267</c:v>
                </c:pt>
                <c:pt idx="14">
                  <c:v>#N/A</c:v>
                </c:pt>
              </c:numCache>
            </c:numRef>
          </c:val>
          <c:smooth val="0"/>
          <c:extLst>
            <c:ext xmlns:c16="http://schemas.microsoft.com/office/drawing/2014/chart" uri="{C3380CC4-5D6E-409C-BE32-E72D297353CC}">
              <c16:uniqueId val="{00000008-6B17-4040-B1CD-9143B582AE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34465</c:v>
                </c:pt>
                <c:pt idx="5">
                  <c:v>33983</c:v>
                </c:pt>
                <c:pt idx="8">
                  <c:v>33203</c:v>
                </c:pt>
                <c:pt idx="11">
                  <c:v>32757</c:v>
                </c:pt>
                <c:pt idx="14">
                  <c:v>31553</c:v>
                </c:pt>
              </c:numCache>
            </c:numRef>
          </c:val>
          <c:extLst>
            <c:ext xmlns:c16="http://schemas.microsoft.com/office/drawing/2014/chart" uri="{C3380CC4-5D6E-409C-BE32-E72D297353CC}">
              <c16:uniqueId val="{00000000-240E-4E5E-AE4A-55244A968B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2161</c:v>
                </c:pt>
                <c:pt idx="5">
                  <c:v>3017</c:v>
                </c:pt>
                <c:pt idx="8">
                  <c:v>2479</c:v>
                </c:pt>
                <c:pt idx="11">
                  <c:v>2603</c:v>
                </c:pt>
                <c:pt idx="14">
                  <c:v>2531</c:v>
                </c:pt>
              </c:numCache>
            </c:numRef>
          </c:val>
          <c:extLst>
            <c:ext xmlns:c16="http://schemas.microsoft.com/office/drawing/2014/chart" uri="{C3380CC4-5D6E-409C-BE32-E72D297353CC}">
              <c16:uniqueId val="{00000001-240E-4E5E-AE4A-55244A968B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3284</c:v>
                </c:pt>
                <c:pt idx="5">
                  <c:v>3845</c:v>
                </c:pt>
                <c:pt idx="8">
                  <c:v>4829</c:v>
                </c:pt>
                <c:pt idx="11">
                  <c:v>6567</c:v>
                </c:pt>
                <c:pt idx="14">
                  <c:v>7417</c:v>
                </c:pt>
              </c:numCache>
            </c:numRef>
          </c:val>
          <c:extLst>
            <c:ext xmlns:c16="http://schemas.microsoft.com/office/drawing/2014/chart" uri="{C3380CC4-5D6E-409C-BE32-E72D297353CC}">
              <c16:uniqueId val="{00000002-240E-4E5E-AE4A-55244A968B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E-4E5E-AE4A-55244A968B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E-4E5E-AE4A-55244A968B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E-4E5E-AE4A-55244A968B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3499</c:v>
                </c:pt>
                <c:pt idx="3">
                  <c:v>3635</c:v>
                </c:pt>
                <c:pt idx="6">
                  <c:v>3541</c:v>
                </c:pt>
                <c:pt idx="9">
                  <c:v>3464</c:v>
                </c:pt>
                <c:pt idx="12">
                  <c:v>3395</c:v>
                </c:pt>
              </c:numCache>
            </c:numRef>
          </c:val>
          <c:extLst>
            <c:ext xmlns:c16="http://schemas.microsoft.com/office/drawing/2014/chart" uri="{C3380CC4-5D6E-409C-BE32-E72D297353CC}">
              <c16:uniqueId val="{00000006-240E-4E5E-AE4A-55244A968B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974</c:v>
                </c:pt>
                <c:pt idx="3">
                  <c:v>198</c:v>
                </c:pt>
                <c:pt idx="6">
                  <c:v>168</c:v>
                </c:pt>
                <c:pt idx="9">
                  <c:v>164</c:v>
                </c:pt>
                <c:pt idx="12">
                  <c:v>201</c:v>
                </c:pt>
              </c:numCache>
            </c:numRef>
          </c:val>
          <c:extLst>
            <c:ext xmlns:c16="http://schemas.microsoft.com/office/drawing/2014/chart" uri="{C3380CC4-5D6E-409C-BE32-E72D297353CC}">
              <c16:uniqueId val="{00000007-240E-4E5E-AE4A-55244A968B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13390</c:v>
                </c:pt>
                <c:pt idx="3">
                  <c:v>10376</c:v>
                </c:pt>
                <c:pt idx="6">
                  <c:v>10497</c:v>
                </c:pt>
                <c:pt idx="9">
                  <c:v>10605</c:v>
                </c:pt>
                <c:pt idx="12">
                  <c:v>10497</c:v>
                </c:pt>
              </c:numCache>
            </c:numRef>
          </c:val>
          <c:extLst>
            <c:ext xmlns:c16="http://schemas.microsoft.com/office/drawing/2014/chart" uri="{C3380CC4-5D6E-409C-BE32-E72D297353CC}">
              <c16:uniqueId val="{00000008-240E-4E5E-AE4A-55244A968B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137</c:v>
                </c:pt>
                <c:pt idx="3">
                  <c:v>135</c:v>
                </c:pt>
                <c:pt idx="6">
                  <c:v>135</c:v>
                </c:pt>
                <c:pt idx="9">
                  <c:v>134</c:v>
                </c:pt>
                <c:pt idx="12">
                  <c:v>133</c:v>
                </c:pt>
              </c:numCache>
            </c:numRef>
          </c:val>
          <c:extLst>
            <c:ext xmlns:c16="http://schemas.microsoft.com/office/drawing/2014/chart" uri="{C3380CC4-5D6E-409C-BE32-E72D297353CC}">
              <c16:uniqueId val="{00000009-240E-4E5E-AE4A-55244A968B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41660</c:v>
                </c:pt>
                <c:pt idx="3">
                  <c:v>42121</c:v>
                </c:pt>
                <c:pt idx="6">
                  <c:v>40739</c:v>
                </c:pt>
                <c:pt idx="9">
                  <c:v>40388</c:v>
                </c:pt>
                <c:pt idx="12">
                  <c:v>39058</c:v>
                </c:pt>
              </c:numCache>
            </c:numRef>
          </c:val>
          <c:extLst>
            <c:ext xmlns:c16="http://schemas.microsoft.com/office/drawing/2014/chart" uri="{C3380CC4-5D6E-409C-BE32-E72D297353CC}">
              <c16:uniqueId val="{0000000A-240E-4E5E-AE4A-55244A968B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19752</c:v>
                </c:pt>
                <c:pt idx="2">
                  <c:v>#N/A</c:v>
                </c:pt>
                <c:pt idx="3">
                  <c:v>#N/A</c:v>
                </c:pt>
                <c:pt idx="4">
                  <c:v>15620</c:v>
                </c:pt>
                <c:pt idx="5">
                  <c:v>#N/A</c:v>
                </c:pt>
                <c:pt idx="6">
                  <c:v>#N/A</c:v>
                </c:pt>
                <c:pt idx="7">
                  <c:v>14568</c:v>
                </c:pt>
                <c:pt idx="8">
                  <c:v>#N/A</c:v>
                </c:pt>
                <c:pt idx="9">
                  <c:v>#N/A</c:v>
                </c:pt>
                <c:pt idx="10">
                  <c:v>12826</c:v>
                </c:pt>
                <c:pt idx="11">
                  <c:v>#N/A</c:v>
                </c:pt>
                <c:pt idx="12">
                  <c:v>#N/A</c:v>
                </c:pt>
                <c:pt idx="13">
                  <c:v>11782</c:v>
                </c:pt>
                <c:pt idx="14">
                  <c:v>#N/A</c:v>
                </c:pt>
              </c:numCache>
            </c:numRef>
          </c:val>
          <c:smooth val="0"/>
          <c:extLst>
            <c:ext xmlns:c16="http://schemas.microsoft.com/office/drawing/2014/chart" uri="{C3380CC4-5D6E-409C-BE32-E72D297353CC}">
              <c16:uniqueId val="{0000000B-240E-4E5E-AE4A-55244A968B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1319</c:v>
                </c:pt>
                <c:pt idx="1">
                  <c:v>1690</c:v>
                </c:pt>
                <c:pt idx="2">
                  <c:v>2610</c:v>
                </c:pt>
              </c:numCache>
            </c:numRef>
          </c:val>
          <c:extLst>
            <c:ext xmlns:c16="http://schemas.microsoft.com/office/drawing/2014/chart" uri="{C3380CC4-5D6E-409C-BE32-E72D297353CC}">
              <c16:uniqueId val="{00000000-6D6C-47AD-BD75-FF5BC2D2DC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349</c:v>
                </c:pt>
                <c:pt idx="2">
                  <c:v>348</c:v>
                </c:pt>
              </c:numCache>
            </c:numRef>
          </c:val>
          <c:extLst>
            <c:ext xmlns:c16="http://schemas.microsoft.com/office/drawing/2014/chart" uri="{C3380CC4-5D6E-409C-BE32-E72D297353CC}">
              <c16:uniqueId val="{00000001-6D6C-47AD-BD75-FF5BC2D2DC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2053</c:v>
                </c:pt>
                <c:pt idx="1">
                  <c:v>2953</c:v>
                </c:pt>
                <c:pt idx="2">
                  <c:v>2966</c:v>
                </c:pt>
              </c:numCache>
            </c:numRef>
          </c:val>
          <c:extLst>
            <c:ext xmlns:c16="http://schemas.microsoft.com/office/drawing/2014/chart" uri="{C3380CC4-5D6E-409C-BE32-E72D297353CC}">
              <c16:uniqueId val="{00000002-6D6C-47AD-BD75-FF5BC2D2DC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{ADBBE703-756F-4940-970F-C3301D5BC4D0}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D0E-4473-816A-788B4B21F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{A5E7DA49-AA89-4DFF-B88A-E8C6E0117107}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0E-4473-816A-788B4B21F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{DA3C09A1-2122-45E7-8B1E-9981E0C883C2}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0E-4473-816A-788B4B21F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{580A9DE3-362C-4D10-8190-6BD48E375201}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0E-4473-816A-788B4B21F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{4D0E3B92-508B-4E2D-ADB9-7AD738110F73}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0E-4473-816A-788B4B21F22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{6C037AAF-1C65-47F5-A0FF-C68E6E856BBD}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D0E-4473-816A-788B4B21F22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{8CE09494-3E45-4498-9A96-1DDC544F5803}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D0E-4473-816A-788B4B21F22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{CEC99D12-EEC2-406F-B287-758F06A6621E}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D0E-4473-816A-788B4B21F22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{B932BEA9-F89F-438E-B2B3-1D044EB8A122}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D0E-4473-816A-788B4B21F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58.7</c:v>
                </c:pt>
                <c:pt idx="16">
                  <c:v>60.3</c:v>
                </c:pt>
                <c:pt idx="24">
                  <c:v>61.9</c:v>
                </c:pt>
                <c:pt idx="32">
                  <c:v>63.1</c:v>
                </c:pt>
              </c:numCache>
            </c:numRef>
          </c:xVal>
          <c:yVal>
            <c:numRef>
              <c:f>公会計指標分析・財政指標組合せ分析表!$BP$51:$DC$51</c:f>
              <c:numCache>
                <c:formatCode>#,##0.0;"▲ "#,##0.0</c:formatCode>
                <c:ptCount val="40"/>
                <c:pt idx="0">
                  <c:v>126.7</c:v>
                </c:pt>
                <c:pt idx="8">
                  <c:v>100.3</c:v>
                </c:pt>
                <c:pt idx="16">
                  <c:v>89.9</c:v>
                </c:pt>
                <c:pt idx="24">
                  <c:v>75</c:v>
                </c:pt>
                <c:pt idx="32">
                  <c:v>70.2</c:v>
                </c:pt>
              </c:numCache>
            </c:numRef>
          </c:yVal>
          <c:smooth val="0"/>
          <c:extLst>
            <c:ext xmlns:c16="http://schemas.microsoft.com/office/drawing/2014/chart" uri="{C3380CC4-5D6E-409C-BE32-E72D297353CC}">
              <c16:uniqueId val="{00000009-0D0E-4473-816A-788B4B21F2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{9FDDBB1F-537A-456E-84D4-B907167BD8C2}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D0E-4473-816A-788B4B21F2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{46A477FA-6B9E-4B78-BE3D-688CB0522981}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0E-4473-816A-788B4B21F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{CF092A56-82B5-4807-A323-48BEAAFDF0A4}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0E-4473-816A-788B4B21F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{67555740-97AE-4E82-AED9-5B8DCBFB243F}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0E-4473-816A-788B4B21F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{52F09C32-7D19-4815-9EA9-319AF7355062}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0E-4473-816A-788B4B21F22A}"/>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{BD8CBAEE-C09D-4969-BE66-8412AF365E18}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D0E-4473-816A-788B4B21F22A}"/>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{7A642AA8-5A51-4AD6-85DA-114DB0AC146C}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D0E-4473-816A-788B4B21F22A}"/>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{6F96F25C-3573-4161-865D-1F42B6B58676}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D0E-4473-816A-788B4B21F22A}"/>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{B6D72B58-A4FA-4EE2-AB7D-BAEB437E3E41}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D0E-4473-816A-788B4B21F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D0E-4473-816A-788B4B21F22A}"/>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{CA790BB8-2157-4491-9E77-DFE1108ED924}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E55-4D4E-84F6-00C375C2E5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{076455D9-2410-46CF-AA9F-8EAEFFD972CF}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55-4D4E-84F6-00C375C2E5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{3E198520-B0F0-4CE3-9C42-711F14756110}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55-4D4E-84F6-00C375C2E5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{D64B94A5-91DF-41C5-BDF5-9DF056135B23}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55-4D4E-84F6-00C375C2E5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{F4143B6D-F633-482A-BFCA-1DE4F7DCF8E6}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55-4D4E-84F6-00C375C2E59A}"/>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{57E650A5-2A85-4FA8-8472-1495E901DD5F}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E55-4D4E-84F6-00C375C2E59A}"/>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{0350C554-AA61-4A7B-81DA-3C4E75D3CFEA}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E55-4D4E-84F6-00C375C2E59A}"/>
                </c:ext>
              </c:extLst>
            </c:dLbl>
            <c:dLbl>
              <c:idx val="24"/>
              <c:layout>
                <c:manualLayout>
                  <c:x val="0"/>
                  <c:y val="8.532221573017927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{DC581946-3491-463F-ACE9-FCB8BA6D3A9B}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E55-4D4E-84F6-00C375C2E59A}"/>
                </c:ext>
              </c:extLst>
            </c:dLbl>
            <c:dLbl>
              <c:idx val="32"/>
              <c:layout>
                <c:manualLayout>
                  <c:x val="0"/>
                  <c:y val="-8.5322215730180874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{A7625664-01B4-44AC-A1A8-9E89BC244D34}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E55-4D4E-84F6-00C375C2E5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13.8</c:v>
                </c:pt>
                <c:pt idx="16">
                  <c:v>13.3</c:v>
                </c:pt>
                <c:pt idx="24">
                  <c:v>12.9</c:v>
                </c:pt>
                <c:pt idx="32">
                  <c:v>12.9</c:v>
                </c:pt>
              </c:numCache>
            </c:numRef>
          </c:xVal>
          <c:yVal>
            <c:numRef>
              <c:f>公会計指標分析・財政指標組合せ分析表!$BP$73:$DC$73</c:f>
              <c:numCache>
                <c:formatCode>#,##0.0;"▲ "#,##0.0</c:formatCode>
                <c:ptCount val="40"/>
                <c:pt idx="0">
                  <c:v>126.7</c:v>
                </c:pt>
                <c:pt idx="8">
                  <c:v>100.3</c:v>
                </c:pt>
                <c:pt idx="16">
                  <c:v>89.9</c:v>
                </c:pt>
                <c:pt idx="24">
                  <c:v>75</c:v>
                </c:pt>
                <c:pt idx="32">
                  <c:v>70.2</c:v>
                </c:pt>
              </c:numCache>
            </c:numRef>
          </c:yVal>
          <c:smooth val="0"/>
          <c:extLst>
            <c:ext xmlns:c16="http://schemas.microsoft.com/office/drawing/2014/chart" uri="{C3380CC4-5D6E-409C-BE32-E72D297353CC}">
              <c16:uniqueId val="{00000009-9E55-4D4E-84F6-00C375C2E5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244161750245818E-2"/>
                  <c:y val="-3.774624000021919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{49AE9CD8-E1B3-43A3-B668-DB0465E75D08}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E55-4D4E-84F6-00C375C2E5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{EE66B615-A9D2-454C-907E-04E3C2811C5F}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55-4D4E-84F6-00C375C2E5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{D825F032-583D-43E2-A829-007E16598033}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55-4D4E-84F6-00C375C2E5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{F908E00B-CF3C-4A12-BCB8-C61943075245}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55-4D4E-84F6-00C375C2E5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{CDD655EB-DFF7-4898-A037-F66E649CDF18}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55-4D4E-84F6-00C375C2E59A}"/>
                </c:ext>
              </c:extLst>
            </c:dLbl>
            <c:dLbl>
              <c:idx val="8"/>
              <c:layout>
                <c:manualLayout>
                  <c:x val="-2.202417259394053E-2"/>
                  <c:y val="-5.951064006131897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{F915C432-278C-41C0-B6D0-A32EEBDB9F72}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E55-4D4E-84F6-00C375C2E59A}"/>
                </c:ext>
              </c:extLst>
            </c:dLbl>
            <c:dLbl>
              <c:idx val="16"/>
              <c:layout>
                <c:manualLayout>
                  <c:x val="-3.1570342725075584E-2"/>
                  <c:y val="-8.99934036894130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{E2070284-3282-4CF0-A68B-15660FADA56E}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E55-4D4E-84F6-00C375C2E59A}"/>
                </c:ext>
              </c:extLst>
            </c:dLbl>
            <c:dLbl>
              <c:idx val="24"/>
              <c:layout>
                <c:manualLayout>
                  <c:x val="-2.2088068834486625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{CDC1AB3B-0E6B-4477-9049-F7C0F2839D9E}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E55-4D4E-84F6-00C375C2E59A}"/>
                </c:ext>
              </c:extLst>
            </c:dLbl>
            <c:dLbl>
              <c:idx val="32"/>
              <c:layout>
                <c:manualLayout>
                  <c:x val="-4.105261661566467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{79C23A02-821F-4924-BE24-87C79FDB0C66}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E55-4D4E-84F6-00C375C2E5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E55-4D4E-84F6-00C375C2E59A}"/>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F36F69A-4683-4B48-B110-40B42FCF9F4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23121DD-F5D7-4F98-98C3-231A8B911B1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19EFAEA-1181-4480-9B41-D74F15839F2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F941C53-B00E-4128-83C8-0808DC23953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D9C028C-492F-451D-B848-873F13D095F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B4A5003-52D4-4862-8DC4-017D035B932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068E0FE-4120-47ED-9526-244FB483FC9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AD85188-7E3D-4B05-B6D7-5659373F4DC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7D63EB-BEF4-4163-B8FE-D689BD8458E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7569294-EE5F-4200-B9F8-CE555570E00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A08508B-1D1F-477E-A5E2-FFEAD238DDD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3F748C6-32BC-4F40-B6E2-D5CFDD65611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1B5501B-088F-4EDE-8FDC-CD845AB32FE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7028896-7F60-43AE-B28E-20C718BD348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208AE68-B2ED-4945-91C1-1654DB6FA0C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46CDA06-DFA7-4368-90D6-FA73FC4E6DA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A057BF-5691-4F27-83D8-B952218B53D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6DA358D-C5F6-4DA3-8FA7-57CE3477524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2F24348-C055-4515-AE6A-394438D74F4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D6BB814-B03F-4510-91C8-7C42AEF227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1DCC3A6-754B-4939-AF3E-03CC23E3B6F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DF49AC6-A4BF-4573-9B46-9DBE859E295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C1384CB-4CA1-477A-8F99-43CF65FA3A1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986525E-1B42-460A-8400-663DA194C97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046E171-0B7E-4B96-8E12-DD372A8E9E5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DE1C555-731C-4EF9-9DEC-ADEED8263D8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F6973F9-412B-44FB-B576-A87E87DBEEF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749CB22-A06D-4EFC-B9BF-ACA5C94D3DE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2207826-ECB4-49D9-AD2F-7FE33B4C10B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D581D4F-7C86-457F-B34D-55F9F0B0A74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884389E-9EB2-4A68-B0EC-D5D0C4FCD9C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917362-47AE-4CDA-A6F1-251C2A593E8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FB612A0-741E-49A0-B931-CE6047FCA4F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EBC384A-DF11-472E-B33A-F6CAD5EDE88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928E49-0EAB-4042-8046-26E4C30EEAE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FF704FD-55A9-4542-88B4-66C5DBF0101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1138802-4DCB-4876-B88D-5EE0178E32B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FF1B8A4-2628-444F-AF58-8E8DFED01CB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F676EFB-6A71-4B64-B734-9568C7E51F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AC2B714-5581-48F4-A6B5-84EA7AB4737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3ECB005-7932-4F0C-9AAF-27B2DD8F89A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91B569F-3372-4987-99CE-E11A2B195D8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6BCCA60-9201-4433-8041-BCDEB8CAE16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AA5AD5E-F0BD-420D-B785-F62C6DEA7E3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F73A900-6C42-41EC-85BE-FB712C2E81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93975FD-75BB-442D-98CE-7BB98332BD4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8316203-C251-4BAF-82BC-ACD6E0A9C2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および京都府平均の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をやや上回っているところではあるが、類似団体平均の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からは下回っている。直近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今後も、緊急に必要な事業を峻別し、投資的経費を抑制するとともに、スクラップアンドビルドを実施し、財政基盤の強化に努める。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C597F5-6547-4FD2-99CF-23CCEA2DE13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5EFA8DA-EAD1-47A6-ABD3-984B143B0E7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81F7B02-BDB0-4CB4-8426-79286E525FB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29921AF-73C2-40BE-A5F7-E51FB903D63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20A5A82-29B5-4BF7-9BF6-30F54DB6AC1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98FD136-FC27-4CD2-96E5-3A7FC3B345F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DEF65B9-9F61-41F6-9B3B-1E981E37B36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8093F35-83ED-48A6-88F7-4CEA436DF7D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7677B46-110A-4D3F-BE6F-23969CDA050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B509A4D-D901-414B-B6E2-B041B3E6886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0AC8CC7-3884-42CD-9E08-AE5F216D6AF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3DEE607-F20A-4477-9FA0-F8813BBC6E4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4A88189-4BCD-4674-A0E5-8F8E1AFE285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EA48B6C-7432-4789-8BF1-72634C9F45E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EAA2D08-A60A-40B8-9B04-E61D0A675E0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64F20702-FE3D-4775-84BE-63B93FE50C73}"/>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93082736-A44B-4D99-9BBE-AF861D270F1C}"/>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6A617C4-1E4E-4017-A6B7-74DC19160D22}"/>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FF560D85-851F-4157-A85F-3C333AA9981A}"/>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8DD2954F-891E-49B6-B205-4603EE6D964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4D9050A9-DA8B-4FD1-9EA7-FA558A017EE2}"/>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28A507DD-6A65-47A4-980C-310038CC2E1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3348CBBE-ED8B-4E37-BD4E-5CA0E0C10F23}"/>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BAB126D5-D483-4DE5-89D4-85D126AF8071}"/>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5123503D-6000-42DF-9012-C3803CADDA26}"/>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D7748875-AEFE-4436-889D-6D1149534331}"/>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7A684E4D-57B9-42BF-93B2-D32DFECD1B11}"/>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C1D5F2A7-37ED-48EA-B1F3-C91EB1A7B08C}"/>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395413CD-EE26-45AF-8E4C-CC90037574D7}"/>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9FC27536-2B35-4F81-A4DC-D9B542F51A19}"/>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D2A5D0CF-74E3-4ED7-BFE5-BB1921024C5B}"/>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95C963DA-C753-4C64-A357-A7B42C7760FA}"/>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E622172A-7FE4-47C0-9FA7-67A125FE6419}"/>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491B55AB-AE99-49A2-BF35-1B31446DF376}"/>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284C1C-C4B5-4B55-9B3E-4EA022F2324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D1D5950-0235-4F41-9612-77D691F6F03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6BE563C-F819-4C62-ACFF-1980B3DE60F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FA9B764-7452-4541-983A-9DCEE13A26F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670149C-8FA2-4554-9CA7-47AFB7205AA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8F977537-E1B9-492D-9E9C-96C445A95178}"/>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B46D8152-53A7-47A2-96E7-D4924373B6E8}"/>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B500B8B6-B1FC-4B55-8264-55376B2FEF82}"/>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5AC63639-5940-4EDE-91B7-CD7FF52FB3A6}"/>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84F80D5D-F7CD-4485-ADF5-A15DFC37C6E5}"/>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4838C220-9B09-469B-89E0-341646FDE50D}"/>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24B95150-919E-45CF-B034-762C29311726}"/>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4FD5BCCE-4594-49BA-A071-05C072B8F6AD}"/>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AB2C1EF5-933A-48E7-B15D-78C3CCEA266A}"/>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41BD528D-3677-454F-B713-BEFCCB1E14AF}"/>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9C5FDE4-C2E4-4479-8EE5-C3A510501F7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8CDC5A2-0CE2-4EA7-9697-8A6EAC1DCB0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CEF3DF0-5D3C-4BB5-B364-71183E541B1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9ADB2E9-E061-4163-881C-69F85CE928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CCEB58B-C745-4F97-B3E1-4ECC4B94690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8C6B2B3-8D9A-409F-99DD-8E430FC5144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921AED8-769C-450F-8AC3-70EE7C455C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EC281FF-ED79-4FB0-9F9D-0871DA27932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F7C3C1B-CCB0-407F-9CEC-BC4414C9C4C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70D1780-827C-4B30-A751-59723671BFC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F57BE57-6999-44ED-A343-D01D7A445B2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E1DD59B-6D95-4FEC-A479-80B1B17094E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5DE2D6-0D40-4243-85E1-76934CF5B73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将来的な財政見通しに基づき、人件費や繰出金など経常経費の徹底した削減を図ってきたところであるが、補助費の増加等の要因により、類似団体平均や全国平均を上回っている。</a:t>
          </a:r>
        </a:p>
        <a:p>
          <a:r>
            <a:rPr kumimoji="1" lang="ja-JP" altLang="en-US" sz="1300">
              <a:latin typeface="ＭＳ Ｐゴシック" panose="020B0600070205080204" pitchFamily="50" charset="-128"/>
              <a:ea typeface="ＭＳ Ｐゴシック" panose="020B0600070205080204" pitchFamily="50" charset="-128"/>
            </a:rPr>
            <a:t>　前年度比較すると臨時財政対策債の減少により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％悪化しており、今後さらに経常経費の削減を図るとともに、事業見直しを行うことで健全な財政運営を進め、財政構造の弾力性の確保に努める。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8FBDA3A-6880-42C2-A436-DE323860EF3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F3D2464-6F95-4326-878C-22AA28B5E40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CAC1E63-938C-4917-894E-20634287C1A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B225BCD-2F19-4909-9F0F-641F3A8FB66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33855A7-3BB5-40E4-838E-15B3F515364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F2A4FE6C-1045-458B-BA7B-676A49BADB5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C420E5A-049D-461D-8608-CE95B7D4E5B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D04E3DE-D2E5-4FFE-BCF9-4F545BE1174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14F4110D-ECCB-4D3C-BCE3-6336BFC8469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C390148-224B-450F-BE21-0BDB6A76F72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80FF8213-EFEF-4E19-A4FC-DC61EA43122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A244DF7-D681-4FED-80B9-F279DDA8EFD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C744F0F-FBAB-4D10-87E9-BBF6C4C3222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A55C565-6334-4EDE-BAB9-58E60685451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81C0476-AC6B-4ED9-8607-12E42829F0B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E9F40AD-7023-4341-BEEC-46403413687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3B875C0-9E51-49F6-819B-2F30C36E3ED1}"/>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51524DC4-49FC-4B48-B432-7CD8F63AEE2C}"/>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43C1096F-3193-499C-B601-C1E8BFC8788D}"/>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1765073-27D3-49F5-892F-1A79492A9F4B}"/>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710439DD-F93E-431B-8E3B-4804F325404B}"/>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26C1D002-A566-4DAF-BDA2-6BD6C0F444B5}"/>
            </a:ext>
          </a:extLst>
        </xdr:cNvPr>
        <xdr:cNvCxnSpPr/>
      </xdr:nvCxnSpPr>
      <xdr:spPr>
        <a:xfrm>
          <a:off x="4114800" y="10746740"/>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6DF1DD9F-3394-4AB7-8D09-5E9640E50D2F}"/>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B689265B-D7F2-4FD4-A85F-7FF9E885D00E}"/>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A925A30A-2865-417A-9EBF-C17026BC3A2E}"/>
            </a:ext>
          </a:extLst>
        </xdr:cNvPr>
        <xdr:cNvCxnSpPr/>
      </xdr:nvCxnSpPr>
      <xdr:spPr>
        <a:xfrm flipV="1">
          <a:off x="3225800" y="1074674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246D195-F474-4E47-BE15-95EAF4B22EED}"/>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9B388BA6-52AD-43D8-B729-DADB1CE81C86}"/>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101177</xdr:rowOff>
    </xdr:to>
    <xdr:cxnSp macro="">
      <xdr:nvCxnSpPr>
        <xdr:cNvPr id="138" name="直線コネクタ 137">
          <a:extLst>
            <a:ext uri="{FF2B5EF4-FFF2-40B4-BE49-F238E27FC236}">
              <a16:creationId xmlns:a16="http://schemas.microsoft.com/office/drawing/2014/main" id="{5502B283-6476-46A3-9D91-FA8BB2A56594}"/>
            </a:ext>
          </a:extLst>
        </xdr:cNvPr>
        <xdr:cNvCxnSpPr/>
      </xdr:nvCxnSpPr>
      <xdr:spPr>
        <a:xfrm flipV="1">
          <a:off x="2336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E0394B43-7B91-484F-B81C-939CC0E925EC}"/>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998CD6BE-FBBD-4D8A-B878-2EE432DD624D}"/>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C013367D-7F72-4513-BA7B-8504D7B64753}"/>
            </a:ext>
          </a:extLst>
        </xdr:cNvPr>
        <xdr:cNvCxnSpPr/>
      </xdr:nvCxnSpPr>
      <xdr:spPr>
        <a:xfrm flipV="1">
          <a:off x="1447800" y="112454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6425CC18-F3C8-4A37-BACF-CF8B54C14999}"/>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C4D78CF-F72B-4C8C-9A2E-CF1398159E6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AAC74C06-18CB-43ED-9107-3113062FE69D}"/>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C5B7C819-5A7C-44A6-8F72-8F661A116467}"/>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0D93E0C-57A4-4BAB-874A-537E6D194E4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B8B2F4-0D03-4726-93AD-B4EA22B47AE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D470BD4-9186-446B-8A28-A1217BF711D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6D2A41-B3F2-423A-B2F6-C0F6219DE4F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45A1C21-1FD2-4D98-8F39-CBFC32F34E2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1" name="楕円 150">
          <a:extLst>
            <a:ext uri="{FF2B5EF4-FFF2-40B4-BE49-F238E27FC236}">
              <a16:creationId xmlns:a16="http://schemas.microsoft.com/office/drawing/2014/main" id="{386F4EB4-42DD-4E02-A81B-3AEE8501F6BC}"/>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2" name="財政構造の弾力性該当値テキスト">
          <a:extLst>
            <a:ext uri="{FF2B5EF4-FFF2-40B4-BE49-F238E27FC236}">
              <a16:creationId xmlns:a16="http://schemas.microsoft.com/office/drawing/2014/main" id="{41742241-F7A3-4812-8FE5-30179A119B42}"/>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A9268ECB-1839-45A6-BF22-5B707C64748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a:extLst>
            <a:ext uri="{FF2B5EF4-FFF2-40B4-BE49-F238E27FC236}">
              <a16:creationId xmlns:a16="http://schemas.microsoft.com/office/drawing/2014/main" id="{15B08BD8-B021-4FEF-A3F7-E2256582739B}"/>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a:extLst>
            <a:ext uri="{FF2B5EF4-FFF2-40B4-BE49-F238E27FC236}">
              <a16:creationId xmlns:a16="http://schemas.microsoft.com/office/drawing/2014/main" id="{C0503302-1125-456E-BFD8-6D13ADB25CEC}"/>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DEA10A94-71BA-40C0-B35A-91B8F537F15A}"/>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7" name="楕円 156">
          <a:extLst>
            <a:ext uri="{FF2B5EF4-FFF2-40B4-BE49-F238E27FC236}">
              <a16:creationId xmlns:a16="http://schemas.microsoft.com/office/drawing/2014/main" id="{9A5E7B8E-DB37-464C-A638-6922C8AE9C1D}"/>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F742EA90-14D8-4619-AAD9-7628070654A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B653FE7C-F62F-4DF8-B0F4-F6163F1527CC}"/>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02A4F9C1-EB40-4F6D-B034-A8EE7BB14E23}"/>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5DEEA41-6C84-421A-91A7-6E4ED998DCC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8729D56-B8D2-4BFC-8EB6-F8D57058AB6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F90613E-ACCB-4902-98FE-2B271CB5229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4847FB5-FF23-4707-8CBD-B91A09BCB38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37FB7EF-B5EE-491D-BEBC-901E7171263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3825BB5-FAB5-43D8-9717-D3C2F40B8D2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C13DD6F-58D7-4A34-9972-2AED4710C2C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94A16A5-A6B8-4739-AC9A-FDCDEF024DD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D27309C-47B0-43AF-B4EF-93AD30F715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2F5629F-48FD-4BAC-8688-C74C580AFC0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6FD3AE9-303C-42F4-A781-4AC9B021295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B59A850-D005-4894-B018-750CA76CC84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28846E1-E33E-4D75-B3D8-440FED64AEB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全国平均、京都府平均と比較しても下回っている。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前年度と比較して増加している要因は、ふるさと納税が増加したことにより、関連経費（物件費）が増加したためである。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今後、各公共施設の経年劣化に伴う修繕料等の増加が予想されるため、物件費等の経常的経費をさらに見直す必要がある。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9930CFC-AFA8-4603-8222-52F3A382E9F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7CF1E94-FBF4-40C5-A2B4-51571759177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3B31099-BAA4-49F1-9BB9-7F3C830869E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487E861A-AF7A-47A0-92B2-EE7E8C6A719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67CD306B-7CB8-406A-AA18-8EB449ABD10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6326E3F1-DAE8-4D19-A66E-42B698992B5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D74DC85-CDE8-42A3-BFE9-A51822946A5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25C7B1B-3412-4D3B-B86D-A13888A2802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17689656-CA79-4ED6-A3B1-1C0CF2691CDF}"/>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8B3C5C94-9EC7-432D-B2A1-4EFBDCF8AA2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33D541A-3D95-4D37-A26E-27F2870046F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5EF8FA0E-6A94-43C8-A1D4-C8AC5FF2EFF8}"/>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5C40213-E96B-43D1-906B-595A6051B508}"/>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9E610A43-C9D4-4BFF-AFD3-95C40E1EF56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45BD5832-9E83-4062-B8A8-5B363CB21B3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672753B-DAF1-4CDA-ACBA-2AE97E1584B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9971E915-6696-4324-B682-993F4ECFDC5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BC9D3EA6-32F3-46AC-A695-8FA2C066F86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BF545A3C-4107-49EF-B603-2AF907C23F68}"/>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C7040BC9-8122-4DC6-AD9F-E2C1A109D59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2F413230-1B2D-421D-A613-0A7139E8914E}"/>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AE87F674-DDB9-4D5C-817D-6CAFC6CEA0C6}"/>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D842B211-2E77-4918-AAFB-72FC8C3A1C5B}"/>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35291</xdr:rowOff>
    </xdr:from>
    <xdr:to>
      <xdr:col>23</xdr:col>
      <xdr:colOff>133350</xdr:colOff>
      <xdr:row>83</xdr:row>
      <xdr:rowOff>131248</xdr:rowOff>
    </xdr:to>
    <xdr:cxnSp macro="">
      <xdr:nvCxnSpPr>
        <xdr:cNvPr id="197" name="直線コネクタ 196">
          <a:extLst>
            <a:ext uri="{FF2B5EF4-FFF2-40B4-BE49-F238E27FC236}">
              <a16:creationId xmlns:a16="http://schemas.microsoft.com/office/drawing/2014/main" id="{5582EBFA-38A3-4032-BAED-0C4DB9006296}"/>
            </a:ext>
          </a:extLst>
        </xdr:cNvPr>
        <xdr:cNvCxnSpPr/>
      </xdr:nvCxnSpPr>
      <xdr:spPr>
        <a:xfrm>
          <a:off x="4114800" y="14265641"/>
          <a:ext cx="8382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70DAB6E7-6A0E-4518-AC84-B33AC49CAFF3}"/>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D258AFB7-A1E8-4BCC-9DD2-895FF8368AFD}"/>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85838</xdr:rowOff>
    </xdr:from>
    <xdr:to>
      <xdr:col>19</xdr:col>
      <xdr:colOff>133350</xdr:colOff>
      <xdr:row>83</xdr:row>
      <xdr:rowOff>35291</xdr:rowOff>
    </xdr:to>
    <xdr:cxnSp macro="">
      <xdr:nvCxnSpPr>
        <xdr:cNvPr id="200" name="直線コネクタ 199">
          <a:extLst>
            <a:ext uri="{FF2B5EF4-FFF2-40B4-BE49-F238E27FC236}">
              <a16:creationId xmlns:a16="http://schemas.microsoft.com/office/drawing/2014/main" id="{350C056A-2729-4B7F-ACBE-2D58FD40C828}"/>
            </a:ext>
          </a:extLst>
        </xdr:cNvPr>
        <xdr:cNvCxnSpPr/>
      </xdr:nvCxnSpPr>
      <xdr:spPr>
        <a:xfrm>
          <a:off x="3225800" y="14144738"/>
          <a:ext cx="889000" cy="1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DDE7C341-A80F-49A0-89D4-691962F0453D}"/>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17B7C3A0-BFE2-43A9-8796-E7FDE35F87CD}"/>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40187</xdr:rowOff>
    </xdr:from>
    <xdr:to>
      <xdr:col>15</xdr:col>
      <xdr:colOff>82550</xdr:colOff>
      <xdr:row>82</xdr:row>
      <xdr:rowOff>85838</xdr:rowOff>
    </xdr:to>
    <xdr:cxnSp macro="">
      <xdr:nvCxnSpPr>
        <xdr:cNvPr id="203" name="直線コネクタ 202">
          <a:extLst>
            <a:ext uri="{FF2B5EF4-FFF2-40B4-BE49-F238E27FC236}">
              <a16:creationId xmlns:a16="http://schemas.microsoft.com/office/drawing/2014/main" id="{151206FA-902E-4BDA-BAC9-A8098C270FC4}"/>
            </a:ext>
          </a:extLst>
        </xdr:cNvPr>
        <xdr:cNvCxnSpPr/>
      </xdr:nvCxnSpPr>
      <xdr:spPr>
        <a:xfrm>
          <a:off x="2336800" y="13927637"/>
          <a:ext cx="889000" cy="2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93D59FBF-7BEC-4C83-AA06-F1AF0D4ECAC6}"/>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6FF8C016-A5ED-430A-AF71-F88ED25769E5}"/>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145681</xdr:rowOff>
    </xdr:from>
    <xdr:to>
      <xdr:col>11</xdr:col>
      <xdr:colOff>31750</xdr:colOff>
      <xdr:row>81</xdr:row>
      <xdr:rowOff>40187</xdr:rowOff>
    </xdr:to>
    <xdr:cxnSp macro="">
      <xdr:nvCxnSpPr>
        <xdr:cNvPr id="206" name="直線コネクタ 205">
          <a:extLst>
            <a:ext uri="{FF2B5EF4-FFF2-40B4-BE49-F238E27FC236}">
              <a16:creationId xmlns:a16="http://schemas.microsoft.com/office/drawing/2014/main" id="{49C780BE-F1C5-4CE5-BF77-DE063F2D91DF}"/>
            </a:ext>
          </a:extLst>
        </xdr:cNvPr>
        <xdr:cNvCxnSpPr/>
      </xdr:nvCxnSpPr>
      <xdr:spPr>
        <a:xfrm>
          <a:off x="1447800" y="13861681"/>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DB30CBEE-EB49-42EC-9A1E-9B65C4672F0D}"/>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3E961F66-38AC-4583-B26F-160FDD725CF6}"/>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AEEBA39D-19E3-4DDC-B07B-D193746AD73C}"/>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6F7AACF0-CB3E-4DD7-87F9-6EA1868C78F6}"/>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E8C6FC7-464D-4B73-AF35-EAFFBF5FBA9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8939AEE-7B3F-4B8A-A6CF-6E7DAB53106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85F5E0E-CADB-49EA-91BE-D40FBCC1251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4FF85FA-F102-4625-ADB5-AE7A7EF759B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D4338C8B-F13A-41D1-B437-15F00DF7819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80448</xdr:rowOff>
    </xdr:from>
    <xdr:to>
      <xdr:col>23</xdr:col>
      <xdr:colOff>184150</xdr:colOff>
      <xdr:row>84</xdr:row>
      <xdr:rowOff>10598</xdr:rowOff>
    </xdr:to>
    <xdr:sp macro="" textlink="">
      <xdr:nvSpPr>
        <xdr:cNvPr id="216" name="楕円 215">
          <a:extLst>
            <a:ext uri="{FF2B5EF4-FFF2-40B4-BE49-F238E27FC236}">
              <a16:creationId xmlns:a16="http://schemas.microsoft.com/office/drawing/2014/main" id="{3ACD647B-81CD-47A5-B3E7-8B1CC87AC16B}"/>
            </a:ext>
          </a:extLst>
        </xdr:cNvPr>
        <xdr:cNvSpPr/>
      </xdr:nvSpPr>
      <xdr:spPr>
        <a:xfrm>
          <a:off x="4902200" y="14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52525</xdr:rowOff>
    </xdr:from>
    <xdr:ext cx="762000" cy="259045"/>
    <xdr:sp macro="" textlink="">
      <xdr:nvSpPr>
        <xdr:cNvPr id="217" name="人件費・物件費等の状況該当値テキスト">
          <a:extLst>
            <a:ext uri="{FF2B5EF4-FFF2-40B4-BE49-F238E27FC236}">
              <a16:creationId xmlns:a16="http://schemas.microsoft.com/office/drawing/2014/main" id="{63215CDC-B564-4A00-83E8-65845DB5CE9A}"/>
            </a:ext>
          </a:extLst>
        </xdr:cNvPr>
        <xdr:cNvSpPr txBox="1"/>
      </xdr:nvSpPr>
      <xdr:spPr>
        <a:xfrm>
          <a:off x="5041900" y="142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155941</xdr:rowOff>
    </xdr:from>
    <xdr:to>
      <xdr:col>19</xdr:col>
      <xdr:colOff>184150</xdr:colOff>
      <xdr:row>83</xdr:row>
      <xdr:rowOff>86091</xdr:rowOff>
    </xdr:to>
    <xdr:sp macro="" textlink="">
      <xdr:nvSpPr>
        <xdr:cNvPr id="218" name="楕円 217">
          <a:extLst>
            <a:ext uri="{FF2B5EF4-FFF2-40B4-BE49-F238E27FC236}">
              <a16:creationId xmlns:a16="http://schemas.microsoft.com/office/drawing/2014/main" id="{9A7D4991-FFA3-401B-A277-A23DEEB2AAEC}"/>
            </a:ext>
          </a:extLst>
        </xdr:cNvPr>
        <xdr:cNvSpPr/>
      </xdr:nvSpPr>
      <xdr:spPr>
        <a:xfrm>
          <a:off x="4064000" y="142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70868</xdr:rowOff>
    </xdr:from>
    <xdr:ext cx="736600" cy="259045"/>
    <xdr:sp macro="" textlink="">
      <xdr:nvSpPr>
        <xdr:cNvPr id="219" name="テキスト ボックス 218">
          <a:extLst>
            <a:ext uri="{FF2B5EF4-FFF2-40B4-BE49-F238E27FC236}">
              <a16:creationId xmlns:a16="http://schemas.microsoft.com/office/drawing/2014/main" id="{1ACF8155-CC4C-463D-B2B7-DF0E60B06D93}"/>
            </a:ext>
          </a:extLst>
        </xdr:cNvPr>
        <xdr:cNvSpPr txBox="1"/>
      </xdr:nvSpPr>
      <xdr:spPr>
        <a:xfrm>
          <a:off x="3733800" y="1430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35038</xdr:rowOff>
    </xdr:from>
    <xdr:to>
      <xdr:col>15</xdr:col>
      <xdr:colOff>133350</xdr:colOff>
      <xdr:row>82</xdr:row>
      <xdr:rowOff>136638</xdr:rowOff>
    </xdr:to>
    <xdr:sp macro="" textlink="">
      <xdr:nvSpPr>
        <xdr:cNvPr id="220" name="楕円 219">
          <a:extLst>
            <a:ext uri="{FF2B5EF4-FFF2-40B4-BE49-F238E27FC236}">
              <a16:creationId xmlns:a16="http://schemas.microsoft.com/office/drawing/2014/main" id="{7644CC18-123A-44EA-81A3-6627D9F9B64B}"/>
            </a:ext>
          </a:extLst>
        </xdr:cNvPr>
        <xdr:cNvSpPr/>
      </xdr:nvSpPr>
      <xdr:spPr>
        <a:xfrm>
          <a:off x="3175000" y="14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121415</xdr:rowOff>
    </xdr:from>
    <xdr:ext cx="762000" cy="259045"/>
    <xdr:sp macro="" textlink="">
      <xdr:nvSpPr>
        <xdr:cNvPr id="221" name="テキスト ボックス 220">
          <a:extLst>
            <a:ext uri="{FF2B5EF4-FFF2-40B4-BE49-F238E27FC236}">
              <a16:creationId xmlns:a16="http://schemas.microsoft.com/office/drawing/2014/main" id="{E60B2CE1-EE0E-48CE-ACCE-1416DDB2635E}"/>
            </a:ext>
          </a:extLst>
        </xdr:cNvPr>
        <xdr:cNvSpPr txBox="1"/>
      </xdr:nvSpPr>
      <xdr:spPr>
        <a:xfrm>
          <a:off x="2844800" y="141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160837</xdr:rowOff>
    </xdr:from>
    <xdr:to>
      <xdr:col>11</xdr:col>
      <xdr:colOff>82550</xdr:colOff>
      <xdr:row>81</xdr:row>
      <xdr:rowOff>90987</xdr:rowOff>
    </xdr:to>
    <xdr:sp macro="" textlink="">
      <xdr:nvSpPr>
        <xdr:cNvPr id="222" name="楕円 221">
          <a:extLst>
            <a:ext uri="{FF2B5EF4-FFF2-40B4-BE49-F238E27FC236}">
              <a16:creationId xmlns:a16="http://schemas.microsoft.com/office/drawing/2014/main" id="{599F4A76-F816-44CC-A908-7738B45D36CC}"/>
            </a:ext>
          </a:extLst>
        </xdr:cNvPr>
        <xdr:cNvSpPr/>
      </xdr:nvSpPr>
      <xdr:spPr>
        <a:xfrm>
          <a:off x="2286000" y="138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101164</xdr:rowOff>
    </xdr:from>
    <xdr:ext cx="762000" cy="259045"/>
    <xdr:sp macro="" textlink="">
      <xdr:nvSpPr>
        <xdr:cNvPr id="223" name="テキスト ボックス 222">
          <a:extLst>
            <a:ext uri="{FF2B5EF4-FFF2-40B4-BE49-F238E27FC236}">
              <a16:creationId xmlns:a16="http://schemas.microsoft.com/office/drawing/2014/main" id="{C6C1A5C9-C2F8-4131-B851-8514C912A1B1}"/>
            </a:ext>
          </a:extLst>
        </xdr:cNvPr>
        <xdr:cNvSpPr txBox="1"/>
      </xdr:nvSpPr>
      <xdr:spPr>
        <a:xfrm>
          <a:off x="1955800" y="1364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94881</xdr:rowOff>
    </xdr:from>
    <xdr:to>
      <xdr:col>7</xdr:col>
      <xdr:colOff>31750</xdr:colOff>
      <xdr:row>81</xdr:row>
      <xdr:rowOff>25031</xdr:rowOff>
    </xdr:to>
    <xdr:sp macro="" textlink="">
      <xdr:nvSpPr>
        <xdr:cNvPr id="224" name="楕円 223">
          <a:extLst>
            <a:ext uri="{FF2B5EF4-FFF2-40B4-BE49-F238E27FC236}">
              <a16:creationId xmlns:a16="http://schemas.microsoft.com/office/drawing/2014/main" id="{FA82F028-44D2-49EB-A605-BF66AE21568C}"/>
            </a:ext>
          </a:extLst>
        </xdr:cNvPr>
        <xdr:cNvSpPr/>
      </xdr:nvSpPr>
      <xdr:spPr>
        <a:xfrm>
          <a:off x="1397000" y="138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35208</xdr:rowOff>
    </xdr:from>
    <xdr:ext cx="762000" cy="259045"/>
    <xdr:sp macro="" textlink="">
      <xdr:nvSpPr>
        <xdr:cNvPr id="225" name="テキスト ボックス 224">
          <a:extLst>
            <a:ext uri="{FF2B5EF4-FFF2-40B4-BE49-F238E27FC236}">
              <a16:creationId xmlns:a16="http://schemas.microsoft.com/office/drawing/2014/main" id="{B1D3E848-0D1E-48FF-9682-4E04522279DE}"/>
            </a:ext>
          </a:extLst>
        </xdr:cNvPr>
        <xdr:cNvSpPr txBox="1"/>
      </xdr:nvSpPr>
      <xdr:spPr>
        <a:xfrm>
          <a:off x="1066800" y="1357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C056BD7-A016-4E31-9826-1FF3F01929D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CB942964-0624-4554-BA90-90D5207AA89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EC15B78-81E0-4815-94D0-AF38140704B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B893B2A3-22EE-4015-A631-63D21CB1464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74387DE-C25C-4B06-813C-E44E8C6550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94D37B6-9DE2-4784-B99E-401D55CDA3B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F7C84A55-9AF1-4F6D-B5A2-57D4B196CF4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1E8CE8F-4028-4A40-876E-0DBB46FE4AB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E03C5EF2-BC5B-428E-9CDB-1B1D29B18B3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F6BA8CA4-F75F-4B0C-AED1-DF3357658A9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76576012-E70F-4E0C-9369-E1A7160AAC0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B4BDE2B-DF67-40F9-952B-6BB693F6D57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9BE0690-5689-421F-9F5A-3FBD9423E2C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を上回っているが、全国市平均</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と比較すると概ね同水準にあると言える。今後も、より一層、給与の適正化に努める。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5866B2F-1DAE-4004-873C-A1C10C8533D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853EB3D-5292-4B9C-A580-65BE2B54D49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4486455C-076D-43B2-91DA-BF3EF459746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EF273945-A684-4A6F-996A-F6CDE0DCEEB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1D963C26-AB92-490B-A0B2-A766F2C4E09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7CF0EE3-B70A-4774-A875-4F68A286AD9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4510091F-85AD-490C-8F4C-E847861B405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B65AA3C9-A11C-4AB7-8BBE-EE5820831A9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4C9B0E13-F9A1-4AC7-92E2-906B4AB2F73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A4A26C-1B59-4D62-9496-428AA70B998E}"/>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25151BE7-1F38-4F3C-976D-0F901D92AD3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8BE288A-3C2B-4C02-BA8D-8A906928D71F}"/>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F82D2F1-3E04-4736-BFF9-0A75C76DAAA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064694A-CA10-4B88-ADBF-CFFEBFC659A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FA72EF66-E6AD-4AA0-AAFE-FC734D9DBB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AA13104-1713-478C-B190-D5CB98029A8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DBAAC024-06F3-473F-BD4E-F46971994B7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F7BA99BA-05BC-44FE-A937-89407B02B9CD}"/>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F898063-265C-4082-95F8-09A816E207DF}"/>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702C6EC3-F1EB-49C8-AAB8-957483EB70A2}"/>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21D74F5B-108F-42E8-89D2-4CB64EF7CF9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E10FB998-6408-4AEA-9EA7-ADBAA202ACE6}"/>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102507</xdr:rowOff>
    </xdr:to>
    <xdr:cxnSp macro="">
      <xdr:nvCxnSpPr>
        <xdr:cNvPr id="261" name="直線コネクタ 260">
          <a:extLst>
            <a:ext uri="{FF2B5EF4-FFF2-40B4-BE49-F238E27FC236}">
              <a16:creationId xmlns:a16="http://schemas.microsoft.com/office/drawing/2014/main" id="{BC33177A-EE0B-4F4C-8456-086F2CF5107C}"/>
            </a:ext>
          </a:extLst>
        </xdr:cNvPr>
        <xdr:cNvCxnSpPr/>
      </xdr:nvCxnSpPr>
      <xdr:spPr>
        <a:xfrm>
          <a:off x="16179800" y="149669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5A324073-5A5C-494D-AE00-D1E4DACDED5F}"/>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1F2EA674-EB94-465C-BA5B-8BF81216914E}"/>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C6A3E7D7-3AE3-4A8C-AA93-F13885791CEB}"/>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56CE323-659C-4E52-861C-2BA8E826C0E6}"/>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3CB8ACC1-F7EB-4C42-9A90-7D84F449A71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E93D4B8D-6371-4693-B0B3-AA92CB4FE53C}"/>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69B9B5B7-26A9-43A6-94D5-AE97E3BB8A66}"/>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BA1AAFB9-515A-49A4-9500-A29264B14B53}"/>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9747881F-2EFB-4A2A-811E-2E8921E65E3C}"/>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8C326789-3F33-4802-9D86-60B20DCE319E}"/>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9F63D825-7BC2-455F-BCE6-345398FEB079}"/>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BE1E045-F0BB-4152-B6B7-B20B279E7616}"/>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BEEA4327-B895-4C31-83BF-03831002E6B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959DD17-E628-4143-AA59-44801743F8D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79493A5-623A-48F8-A371-949EDA765EE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23B2A4E-7E15-4C21-8A67-BDD8733282D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F9DA467-07DA-4310-96B2-6D3A0F976E7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7E950DA-03AC-49E6-88DC-C65AC52846E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a:extLst>
            <a:ext uri="{FF2B5EF4-FFF2-40B4-BE49-F238E27FC236}">
              <a16:creationId xmlns:a16="http://schemas.microsoft.com/office/drawing/2014/main" id="{A3199336-F629-4FC8-9DFA-1B439CEF8C52}"/>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a:extLst>
            <a:ext uri="{FF2B5EF4-FFF2-40B4-BE49-F238E27FC236}">
              <a16:creationId xmlns:a16="http://schemas.microsoft.com/office/drawing/2014/main" id="{12E1C4CB-52D6-4FF1-8EB1-ECB5298DCC2B}"/>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958A13EF-CB17-4E88-B5F7-2408E08A9426}"/>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5BB3666E-4EA2-40B3-942A-C3220ACB3E67}"/>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62A05DBD-137D-46D6-9959-C825780ABF8C}"/>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D52DEBBC-F37A-40A0-9F77-42CCAED6C886}"/>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FA2EFDC5-CE08-4B69-A465-179E4FBA219C}"/>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E1D96BF5-21F3-4BC4-9D6E-2C54883F9178}"/>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14D0BF21-68E5-4C81-82B5-558748335D44}"/>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CA028124-F5B9-48E2-BBD7-7E7AC97AE8B7}"/>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C24E2C82-ED8E-44F2-BFED-3C344D702D0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17D36069-7B46-478E-82FE-22026B5DE75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60EF2409-A0EF-48AC-AFB3-307BCD41733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8DC2C6AE-E3C9-4AFA-B6AC-780A8CEED38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42BEFB00-588F-4BCA-AE45-3AAF4A31EDB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5F86843-A8E8-455B-B532-DA635810711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181D2EE8-7971-4638-ADFA-BDD0A6D42E8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15EC80B1-8C54-4EA3-849B-29C0AD3FA58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4C75C9B-4405-49E4-931C-99245CC6B1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2F6D8F8-9652-4CD4-B5CD-CD8320E872A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5AC5590-1B57-4E6F-A34C-5172A503F81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3EF85E1-4753-4EAD-80BF-4F08BA81EAE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2D05FEF-4CEA-4789-BEDC-602337E833A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のいずれと比較しても下回っている。これは、毎年、事務事業の見直しなどを行うとともに、職員の定数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今後も、事業・組織の見直し等により、さらなる職員数の適正化に取り組む。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FFBB8342-7A1C-4ACB-8D17-84ACBC5C9D8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86DD2BE-2D18-4C3A-9C03-F4CD3A2C013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C8F5694-48DB-4A5C-9B23-540FDC82A3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EB9FAB4-6DDC-404D-B949-6F22CECA22E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D545E67-2887-44BC-9CE8-D63DB93629C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C2B9F726-E53B-47CB-9CFA-72D550A0F53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7DBAEF1-9899-4401-BCE2-38EA5D5A3BB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8391ABE-F015-4936-932C-9B2EC3BF1E1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95916965-466B-4C64-BE65-47D50E62D2C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9333322E-7455-4FCD-8589-B8CBE5E07C7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5BAD884-23BB-4016-B90B-F64BFE32655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632BF41D-5E2A-4DFE-A1EC-92D1D90163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E0E21571-2DDB-4D48-B223-5EADC065F72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BAD59DCF-20C1-4F9C-83CB-41FEF0860C2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9CC3E1B-848E-4F99-A540-4B4C73BBED5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B82CB58-C0B3-4BA1-AEE4-4CF143BA25C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1E5CC46C-8C7A-4C18-BDD7-4D39646B2AC7}"/>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5E25CAF-0948-44D1-B662-922E5533C598}"/>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881CCCD7-4D5B-45E5-966A-120B7E16457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F65FB9FB-9640-4C28-B5B2-C8F7B3635A7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DCEF821C-02D5-4FC1-8FFA-5FF258A22977}"/>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741</xdr:rowOff>
    </xdr:to>
    <xdr:cxnSp macro="">
      <xdr:nvCxnSpPr>
        <xdr:cNvPr id="324" name="直線コネクタ 323">
          <a:extLst>
            <a:ext uri="{FF2B5EF4-FFF2-40B4-BE49-F238E27FC236}">
              <a16:creationId xmlns:a16="http://schemas.microsoft.com/office/drawing/2014/main" id="{53DE4039-0A0A-40E1-94D3-AF4C60CCBAF4}"/>
            </a:ext>
          </a:extLst>
        </xdr:cNvPr>
        <xdr:cNvCxnSpPr/>
      </xdr:nvCxnSpPr>
      <xdr:spPr>
        <a:xfrm flipV="1">
          <a:off x="16179800" y="104571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40B2BF90-62C9-4FC3-A7E6-07D421DFC6B8}"/>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64DC7019-839D-4C24-8CDB-8C8A5EAFD8EC}"/>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741</xdr:rowOff>
    </xdr:to>
    <xdr:cxnSp macro="">
      <xdr:nvCxnSpPr>
        <xdr:cNvPr id="327" name="直線コネクタ 326">
          <a:extLst>
            <a:ext uri="{FF2B5EF4-FFF2-40B4-BE49-F238E27FC236}">
              <a16:creationId xmlns:a16="http://schemas.microsoft.com/office/drawing/2014/main" id="{C64C052F-89D7-446D-BD07-2D057A6F504B}"/>
            </a:ext>
          </a:extLst>
        </xdr:cNvPr>
        <xdr:cNvCxnSpPr/>
      </xdr:nvCxnSpPr>
      <xdr:spPr>
        <a:xfrm>
          <a:off x="15290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9B2F7AE5-957E-47A9-B86F-DC9E4D30DDB5}"/>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72D81612-19A9-4F7D-BC02-C926BBBAB03B}"/>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60</xdr:row>
      <xdr:rowOff>168169</xdr:rowOff>
    </xdr:to>
    <xdr:cxnSp macro="">
      <xdr:nvCxnSpPr>
        <xdr:cNvPr id="330" name="直線コネクタ 329">
          <a:extLst>
            <a:ext uri="{FF2B5EF4-FFF2-40B4-BE49-F238E27FC236}">
              <a16:creationId xmlns:a16="http://schemas.microsoft.com/office/drawing/2014/main" id="{4DB1728D-586B-4E85-8880-4BBF2C6C0FE0}"/>
            </a:ext>
          </a:extLst>
        </xdr:cNvPr>
        <xdr:cNvCxnSpPr/>
      </xdr:nvCxnSpPr>
      <xdr:spPr>
        <a:xfrm>
          <a:off x="14401800" y="104531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90752D00-F0B0-4120-A469-CFF74D49B762}"/>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E604E79B-C60B-4882-8DF0-C221B7E2602A}"/>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60</xdr:row>
      <xdr:rowOff>166158</xdr:rowOff>
    </xdr:to>
    <xdr:cxnSp macro="">
      <xdr:nvCxnSpPr>
        <xdr:cNvPr id="333" name="直線コネクタ 332">
          <a:extLst>
            <a:ext uri="{FF2B5EF4-FFF2-40B4-BE49-F238E27FC236}">
              <a16:creationId xmlns:a16="http://schemas.microsoft.com/office/drawing/2014/main" id="{CB10B89B-460C-475C-944C-7CD4008A63AF}"/>
            </a:ext>
          </a:extLst>
        </xdr:cNvPr>
        <xdr:cNvCxnSpPr/>
      </xdr:nvCxnSpPr>
      <xdr:spPr>
        <a:xfrm>
          <a:off x="13512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57F5BB2C-DEE2-4382-889D-3A43A8BC16E1}"/>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BDD9AEE9-65B2-452F-8EE6-BA6B46829898}"/>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DFFB87CB-534C-4104-BF3A-ED7901C3806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C51A5264-FD14-416E-B395-0E0C4134AC81}"/>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A40ABC3-27F1-4B28-9A73-F141CD00732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884006B-9120-43A4-9901-8BFDAAD61B6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1815D22-0032-4DEA-B9B4-957AB723443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4D2F16D-AF89-4865-89E3-8586A57B4A9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BAD0257D-70DA-4720-825B-C34035F1DDE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3" name="楕円 342">
          <a:extLst>
            <a:ext uri="{FF2B5EF4-FFF2-40B4-BE49-F238E27FC236}">
              <a16:creationId xmlns:a16="http://schemas.microsoft.com/office/drawing/2014/main" id="{ED9E1A84-0593-4C81-9714-6422A34C2FFB}"/>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4" name="定員管理の状況該当値テキスト">
          <a:extLst>
            <a:ext uri="{FF2B5EF4-FFF2-40B4-BE49-F238E27FC236}">
              <a16:creationId xmlns:a16="http://schemas.microsoft.com/office/drawing/2014/main" id="{39A8E971-F363-472B-B8A3-CA49E434E3BD}"/>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5" name="楕円 344">
          <a:extLst>
            <a:ext uri="{FF2B5EF4-FFF2-40B4-BE49-F238E27FC236}">
              <a16:creationId xmlns:a16="http://schemas.microsoft.com/office/drawing/2014/main" id="{2E7AC7B4-B7BB-4B88-8BB6-DF05F9026A9D}"/>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46" name="テキスト ボックス 345">
          <a:extLst>
            <a:ext uri="{FF2B5EF4-FFF2-40B4-BE49-F238E27FC236}">
              <a16:creationId xmlns:a16="http://schemas.microsoft.com/office/drawing/2014/main" id="{98FA5B19-B563-4A17-8FF9-D038B7A00803}"/>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7" name="楕円 346">
          <a:extLst>
            <a:ext uri="{FF2B5EF4-FFF2-40B4-BE49-F238E27FC236}">
              <a16:creationId xmlns:a16="http://schemas.microsoft.com/office/drawing/2014/main" id="{C4804E81-E524-4DC8-9776-E9AD5B7C6C09}"/>
            </a:ext>
          </a:extLst>
        </xdr:cNvPr>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48" name="テキスト ボックス 347">
          <a:extLst>
            <a:ext uri="{FF2B5EF4-FFF2-40B4-BE49-F238E27FC236}">
              <a16:creationId xmlns:a16="http://schemas.microsoft.com/office/drawing/2014/main" id="{6F94C63F-3E41-4DBD-A762-1FCC95D24CFC}"/>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9" name="楕円 348">
          <a:extLst>
            <a:ext uri="{FF2B5EF4-FFF2-40B4-BE49-F238E27FC236}">
              <a16:creationId xmlns:a16="http://schemas.microsoft.com/office/drawing/2014/main" id="{1C8F7678-9E7C-4D24-81C5-732C96D9BDDE}"/>
            </a:ext>
          </a:extLst>
        </xdr:cNvPr>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50" name="テキスト ボックス 349">
          <a:extLst>
            <a:ext uri="{FF2B5EF4-FFF2-40B4-BE49-F238E27FC236}">
              <a16:creationId xmlns:a16="http://schemas.microsoft.com/office/drawing/2014/main" id="{EBCDCCEA-A3BD-4E61-AC26-B58051C7EA7B}"/>
            </a:ext>
          </a:extLst>
        </xdr:cNvPr>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51" name="楕円 350">
          <a:extLst>
            <a:ext uri="{FF2B5EF4-FFF2-40B4-BE49-F238E27FC236}">
              <a16:creationId xmlns:a16="http://schemas.microsoft.com/office/drawing/2014/main" id="{F4AF5C06-6C7F-4874-9F0B-3F73F691B994}"/>
            </a:ext>
          </a:extLst>
        </xdr:cNvPr>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52" name="テキスト ボックス 351">
          <a:extLst>
            <a:ext uri="{FF2B5EF4-FFF2-40B4-BE49-F238E27FC236}">
              <a16:creationId xmlns:a16="http://schemas.microsoft.com/office/drawing/2014/main" id="{938DA290-704C-4B94-B1AB-BCB38D95CB01}"/>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F04E9EAB-F078-4A6D-87C8-042603A8EAD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95EA9DC8-36D0-4DBA-B61F-938AABC4D17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C418C773-EED4-4011-A129-B408D990DF6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48947930-4D76-4F41-876B-7B46D3C4DD1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C9D97179-E533-42C0-B4DC-3172A109C12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9F001769-628E-4A52-85E5-4AFDFEB808A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1B6A065-C261-40C1-9A3E-7B8EDAA6278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1DD11CC-69A7-46AF-8AEA-0E3B659437C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9E348725-B9F5-4044-B266-4A459E07938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4CA305C8-95F5-4F1E-9CE3-CDB99D9A097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A7990C8-5AF8-4B15-ADE7-9A7A036D31C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D0C5003-D5A0-4588-86CB-493F1D8919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6852DBE-7A30-4273-8B76-B30FDD008BB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類似団体平均、全国平均、京都府平均のいずれと比較しても上回っている。公債費の減等により、実質公債費比率は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か年平均では、前年度と同率であったが、単年度比較では、臨時財政対策債等の減少により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今後も実質公債費比率の改善を図るため、新たな市債発行額が償還額を上回らないよう抑制に努める。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560713C-26AD-40A3-B8DB-90D9CA3B176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C883C6A7-F00C-43E9-B131-2BF19A62A4A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B2055B2-3F82-4C1D-BEFA-9D397824D89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49980F17-BF01-46DD-9D80-BEFD0F87FF3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E769315B-53C6-4856-B604-4880A6BF9BE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A00D78D9-8B4F-4B78-835C-E45AAEF6416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AF09F20-9ACB-4D09-ACE8-AF8E1203A5D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11A73CC-D018-49C8-B372-6CA6A8F0DA9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78A15529-E066-4542-BAC3-C34E6AA22CD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3C98F96-2526-4A8D-AD88-846C5AEDD54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D902EC00-7DC4-479A-B2EF-75F9466E23E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07DBDEF-CE85-4D32-BFF9-2776BAF7145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2C57B4B-916B-4C5B-81AC-D84F57D1170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3896F736-219C-4A61-AFC6-D670B562F6F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8868DEE9-A226-4C4F-A407-4043064FF763}"/>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D3B5FB24-E0AD-4556-8158-3BD3E365F942}"/>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EEE6286F-0AF9-4BDC-8800-8D2D24468141}"/>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89E1035E-E702-4986-B1FD-49A1C9C644B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5E91E872-C6A8-46F3-BB67-5977B4B6B1F3}"/>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76623</xdr:rowOff>
    </xdr:to>
    <xdr:cxnSp macro="">
      <xdr:nvCxnSpPr>
        <xdr:cNvPr id="385" name="直線コネクタ 384">
          <a:extLst>
            <a:ext uri="{FF2B5EF4-FFF2-40B4-BE49-F238E27FC236}">
              <a16:creationId xmlns:a16="http://schemas.microsoft.com/office/drawing/2014/main" id="{14F2A923-E793-4628-9D57-D6363113AD0B}"/>
            </a:ext>
          </a:extLst>
        </xdr:cNvPr>
        <xdr:cNvCxnSpPr/>
      </xdr:nvCxnSpPr>
      <xdr:spPr>
        <a:xfrm>
          <a:off x="16179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3AEB8A0D-DBC4-4207-B9D3-DBFBCFE3A9C6}"/>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41D66732-858A-4CCE-B325-DC019FE2513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108796</xdr:rowOff>
    </xdr:to>
    <xdr:cxnSp macro="">
      <xdr:nvCxnSpPr>
        <xdr:cNvPr id="388" name="直線コネクタ 387">
          <a:extLst>
            <a:ext uri="{FF2B5EF4-FFF2-40B4-BE49-F238E27FC236}">
              <a16:creationId xmlns:a16="http://schemas.microsoft.com/office/drawing/2014/main" id="{5481B2D3-0A61-4916-AA71-2C0F007298DF}"/>
            </a:ext>
          </a:extLst>
        </xdr:cNvPr>
        <xdr:cNvCxnSpPr/>
      </xdr:nvCxnSpPr>
      <xdr:spPr>
        <a:xfrm flipV="1">
          <a:off x="15290800" y="762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BCF9296D-503D-4A07-BE30-316D2AEBB3E7}"/>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F46D40E4-D288-43FF-B5E7-F3951435B20E}"/>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44</xdr:row>
      <xdr:rowOff>149013</xdr:rowOff>
    </xdr:to>
    <xdr:cxnSp macro="">
      <xdr:nvCxnSpPr>
        <xdr:cNvPr id="391" name="直線コネクタ 390">
          <a:extLst>
            <a:ext uri="{FF2B5EF4-FFF2-40B4-BE49-F238E27FC236}">
              <a16:creationId xmlns:a16="http://schemas.microsoft.com/office/drawing/2014/main" id="{351D39BE-9BC4-408B-8128-8986DB549332}"/>
            </a:ext>
          </a:extLst>
        </xdr:cNvPr>
        <xdr:cNvCxnSpPr/>
      </xdr:nvCxnSpPr>
      <xdr:spPr>
        <a:xfrm flipV="1">
          <a:off x="14401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8609E679-81F7-4A19-888A-2066E0B7225F}"/>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C905DFC8-EE69-4775-B0C4-22AF4C0B3432}"/>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149013</xdr:rowOff>
    </xdr:to>
    <xdr:cxnSp macro="">
      <xdr:nvCxnSpPr>
        <xdr:cNvPr id="394" name="直線コネクタ 393">
          <a:extLst>
            <a:ext uri="{FF2B5EF4-FFF2-40B4-BE49-F238E27FC236}">
              <a16:creationId xmlns:a16="http://schemas.microsoft.com/office/drawing/2014/main" id="{89CFF089-756A-496C-B476-C97DF8FF60B9}"/>
            </a:ext>
          </a:extLst>
        </xdr:cNvPr>
        <xdr:cNvCxnSpPr/>
      </xdr:nvCxnSpPr>
      <xdr:spPr>
        <a:xfrm>
          <a:off x="13512800" y="76606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2671ECB-D749-41FC-9B7B-F41310823A12}"/>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42A4AAC1-3142-4C40-9B72-853182CF7D99}"/>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3515BA0A-B8AD-4F60-95EE-B544319B10BE}"/>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35983CA-1395-4554-8B1D-BE10D856557F}"/>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EDB3F0B-704B-405F-9359-9C9123BD3F2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32DDBD4-3C96-4F70-80EA-137E394826E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F8BCF72-B2B9-4960-A5E4-517884645B7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5D8BCD4-4301-4DE8-8FCB-B5EF7C9D899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404CE2F-AFDF-43A6-872B-907854B0C65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404" name="楕円 403">
          <a:extLst>
            <a:ext uri="{FF2B5EF4-FFF2-40B4-BE49-F238E27FC236}">
              <a16:creationId xmlns:a16="http://schemas.microsoft.com/office/drawing/2014/main" id="{7EFBF21C-EA28-4359-AC91-7E2E525F9164}"/>
            </a:ext>
          </a:extLst>
        </xdr:cNvPr>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93150</xdr:rowOff>
    </xdr:from>
    <xdr:ext cx="762000" cy="259045"/>
    <xdr:sp macro="" textlink="">
      <xdr:nvSpPr>
        <xdr:cNvPr id="405" name="公債費負担の状況該当値テキスト">
          <a:extLst>
            <a:ext uri="{FF2B5EF4-FFF2-40B4-BE49-F238E27FC236}">
              <a16:creationId xmlns:a16="http://schemas.microsoft.com/office/drawing/2014/main" id="{E23DEED0-D0F6-4780-9E3A-69B84FAE101F}"/>
            </a:ext>
          </a:extLst>
        </xdr:cNvPr>
        <xdr:cNvSpPr txBox="1"/>
      </xdr:nvSpPr>
      <xdr:spPr>
        <a:xfrm>
          <a:off x="17106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6" name="楕円 405">
          <a:extLst>
            <a:ext uri="{FF2B5EF4-FFF2-40B4-BE49-F238E27FC236}">
              <a16:creationId xmlns:a16="http://schemas.microsoft.com/office/drawing/2014/main" id="{9374DBA8-B949-4579-92E4-704F795EDB15}"/>
            </a:ext>
          </a:extLst>
        </xdr:cNvPr>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7" name="テキスト ボックス 406">
          <a:extLst>
            <a:ext uri="{FF2B5EF4-FFF2-40B4-BE49-F238E27FC236}">
              <a16:creationId xmlns:a16="http://schemas.microsoft.com/office/drawing/2014/main" id="{F821792F-7337-4093-A864-B87436512FB1}"/>
            </a:ext>
          </a:extLst>
        </xdr:cNvPr>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8" name="楕円 407">
          <a:extLst>
            <a:ext uri="{FF2B5EF4-FFF2-40B4-BE49-F238E27FC236}">
              <a16:creationId xmlns:a16="http://schemas.microsoft.com/office/drawing/2014/main" id="{37F46F02-9DAA-4EA9-8A93-D44D86B25176}"/>
            </a:ext>
          </a:extLst>
        </xdr:cNvPr>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9" name="テキスト ボックス 408">
          <a:extLst>
            <a:ext uri="{FF2B5EF4-FFF2-40B4-BE49-F238E27FC236}">
              <a16:creationId xmlns:a16="http://schemas.microsoft.com/office/drawing/2014/main" id="{145E6D68-7506-40BA-80D2-370A9269FE34}"/>
            </a:ext>
          </a:extLst>
        </xdr:cNvPr>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98213</xdr:rowOff>
    </xdr:from>
    <xdr:to>
      <xdr:col>68</xdr:col>
      <xdr:colOff>203200</xdr:colOff>
      <xdr:row>45</xdr:row>
      <xdr:rowOff>28363</xdr:rowOff>
    </xdr:to>
    <xdr:sp macro="" textlink="">
      <xdr:nvSpPr>
        <xdr:cNvPr id="410" name="楕円 409">
          <a:extLst>
            <a:ext uri="{FF2B5EF4-FFF2-40B4-BE49-F238E27FC236}">
              <a16:creationId xmlns:a16="http://schemas.microsoft.com/office/drawing/2014/main" id="{E85AECF5-6413-4412-AA08-5F37CB1E1D6A}"/>
            </a:ext>
          </a:extLst>
        </xdr:cNvPr>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13140</xdr:rowOff>
    </xdr:from>
    <xdr:ext cx="762000" cy="259045"/>
    <xdr:sp macro="" textlink="">
      <xdr:nvSpPr>
        <xdr:cNvPr id="411" name="テキスト ボックス 410">
          <a:extLst>
            <a:ext uri="{FF2B5EF4-FFF2-40B4-BE49-F238E27FC236}">
              <a16:creationId xmlns:a16="http://schemas.microsoft.com/office/drawing/2014/main" id="{8A58A064-E4FE-4EFD-A7DB-E0F11E7D9D29}"/>
            </a:ext>
          </a:extLst>
        </xdr:cNvPr>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a:extLst>
            <a:ext uri="{FF2B5EF4-FFF2-40B4-BE49-F238E27FC236}">
              <a16:creationId xmlns:a16="http://schemas.microsoft.com/office/drawing/2014/main" id="{0118D6F2-4549-474F-B867-7678F2F5C6A8}"/>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a:extLst>
            <a:ext uri="{FF2B5EF4-FFF2-40B4-BE49-F238E27FC236}">
              <a16:creationId xmlns:a16="http://schemas.microsoft.com/office/drawing/2014/main" id="{06A9FF1A-97D9-4DDB-99FE-131BB6AC3F83}"/>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5123BAC-AF3E-4E8B-9297-CDB91F05A6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28ACBD9F-91BC-4091-A88F-0DB6397D7A1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684325F-B442-4B07-BBD6-CD006B253A0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724BC80-961D-438A-B36B-D511C982647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2380D50-E568-41EA-90C4-A3E1B6CE915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FFECFC3-67F3-4446-9598-8AE4923D3EF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FD114AD-00EA-4089-B7F5-B5B7D411DBE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15E82380-9EBF-43E8-8AA8-52B3C00BDCD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A99C979-1B38-46F8-929E-75059F10398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5AFBAF1-9EF0-4BA7-BA3C-0A60C3D04CD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51B54A4-2B70-4276-866D-0A087BC0CD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2733FAE-FE79-438F-A9B3-394F52363BA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4D1F52D7-6B00-4F92-A9EC-89F88AD0B4F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地方債残高減少に伴い、</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％と過去、最も低い比率になったが、類似団体平均、全国平均と比較すると上回っている。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今後についても、新たな市債発行額が償還額を上回らないよう抑制に努め、類似団体平均及び全国平均との差を縮められるよう、より一層、財政健全化に努める。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D1683DA-9B86-4440-BBA6-27C8FF73C97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54A24A1C-51A4-4065-838C-49A8FCE1F54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237D3C2-05F6-431F-AEF7-1FD76419E8D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2B0C0838-692D-4363-AC12-A02D22FF55C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120C77BB-B3E7-49FD-9D6E-AA347EECFBE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AB12EB1C-E934-4AED-B12C-0B7B52A306E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4F0AF06-9030-4C6A-9C9E-5198B84D73F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7B73978-CA66-480C-8711-36FDADA2EF7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E258FD76-D9F8-42F6-87D1-02A5A8B6016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AD43DD5C-FD1D-4D62-84CB-04488966579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EBFDF59F-47B7-4563-BF81-E3A3D8EE976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F0E54D47-EBC2-4B90-9699-476A49DACE0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4CC0E18B-C26E-4941-8C65-99ADD440983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77509E6-EBE7-4A70-8076-A45F17A600C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B4DA4C81-0FC2-4552-A518-29AC226DF5A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CE31F17-EA25-478F-9C2A-27AB57EEFC8E}"/>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8BBEC95A-B9DB-4A7C-A471-F74ED14AA2E5}"/>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3B9CB553-7E32-4049-AB80-C87D265EC0E1}"/>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C59F1705-B07F-4800-8CD0-77D416330C0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63ABF9E1-5D62-41C4-935F-8C94461CA16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54187</xdr:rowOff>
    </xdr:from>
    <xdr:to>
      <xdr:col>81</xdr:col>
      <xdr:colOff>44450</xdr:colOff>
      <xdr:row>19</xdr:row>
      <xdr:rowOff>118533</xdr:rowOff>
    </xdr:to>
    <xdr:cxnSp macro="">
      <xdr:nvCxnSpPr>
        <xdr:cNvPr id="447" name="直線コネクタ 446">
          <a:extLst>
            <a:ext uri="{FF2B5EF4-FFF2-40B4-BE49-F238E27FC236}">
              <a16:creationId xmlns:a16="http://schemas.microsoft.com/office/drawing/2014/main" id="{3FD94610-8739-401F-9CF9-BC918E3FA50F}"/>
            </a:ext>
          </a:extLst>
        </xdr:cNvPr>
        <xdr:cNvCxnSpPr/>
      </xdr:nvCxnSpPr>
      <xdr:spPr>
        <a:xfrm flipV="1">
          <a:off x="16179800" y="33117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3F44A955-2D52-4036-8D08-2B5930672A3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FC185C6A-4D3E-4EDE-8B6E-8232F31916C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118533</xdr:rowOff>
    </xdr:from>
    <xdr:to>
      <xdr:col>77</xdr:col>
      <xdr:colOff>44450</xdr:colOff>
      <xdr:row>20</xdr:row>
      <xdr:rowOff>146826</xdr:rowOff>
    </xdr:to>
    <xdr:cxnSp macro="">
      <xdr:nvCxnSpPr>
        <xdr:cNvPr id="450" name="直線コネクタ 449">
          <a:extLst>
            <a:ext uri="{FF2B5EF4-FFF2-40B4-BE49-F238E27FC236}">
              <a16:creationId xmlns:a16="http://schemas.microsoft.com/office/drawing/2014/main" id="{4270DAEC-7A72-4653-9FF8-3B2726E9AC2F}"/>
            </a:ext>
          </a:extLst>
        </xdr:cNvPr>
        <xdr:cNvCxnSpPr/>
      </xdr:nvCxnSpPr>
      <xdr:spPr>
        <a:xfrm flipV="1">
          <a:off x="15290800" y="3376083"/>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48AA1298-23DC-4002-9F87-FEB37D2989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26EBE3CB-B116-4345-81E6-80196C46AE47}"/>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146826</xdr:rowOff>
    </xdr:from>
    <xdr:to>
      <xdr:col>72</xdr:col>
      <xdr:colOff>203200</xdr:colOff>
      <xdr:row>21</xdr:row>
      <xdr:rowOff>114794</xdr:rowOff>
    </xdr:to>
    <xdr:cxnSp macro="">
      <xdr:nvCxnSpPr>
        <xdr:cNvPr id="453" name="直線コネクタ 452">
          <a:extLst>
            <a:ext uri="{FF2B5EF4-FFF2-40B4-BE49-F238E27FC236}">
              <a16:creationId xmlns:a16="http://schemas.microsoft.com/office/drawing/2014/main" id="{43674D1F-0568-4D3D-B2AA-282927818922}"/>
            </a:ext>
          </a:extLst>
        </xdr:cNvPr>
        <xdr:cNvCxnSpPr/>
      </xdr:nvCxnSpPr>
      <xdr:spPr>
        <a:xfrm flipV="1">
          <a:off x="14401800" y="3575826"/>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7E24047-7D68-463D-B332-C24DBD63518A}"/>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C05CC8D7-A139-4CDE-96BE-649E362E3806}"/>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114794</xdr:rowOff>
    </xdr:from>
    <xdr:to>
      <xdr:col>68</xdr:col>
      <xdr:colOff>152400</xdr:colOff>
      <xdr:row>23</xdr:row>
      <xdr:rowOff>125800</xdr:rowOff>
    </xdr:to>
    <xdr:cxnSp macro="">
      <xdr:nvCxnSpPr>
        <xdr:cNvPr id="456" name="直線コネクタ 455">
          <a:extLst>
            <a:ext uri="{FF2B5EF4-FFF2-40B4-BE49-F238E27FC236}">
              <a16:creationId xmlns:a16="http://schemas.microsoft.com/office/drawing/2014/main" id="{5E05E805-E6C9-4740-A551-0C1CBB3F798D}"/>
            </a:ext>
          </a:extLst>
        </xdr:cNvPr>
        <xdr:cNvCxnSpPr/>
      </xdr:nvCxnSpPr>
      <xdr:spPr>
        <a:xfrm flipV="1">
          <a:off x="13512800" y="371524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1A496F7A-D3D0-4330-8DB5-EA3BCE33B6EE}"/>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61B4342-DF92-445C-9D91-8FD7E7623624}"/>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1F7FED4A-53E4-478B-9922-DD7F96A5C0A4}"/>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880F9B6B-9E56-4C77-847F-8D29B33554AE}"/>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F4C034E-A7F3-47CB-AF9B-1A02576D611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B3EC658-9CEE-4F78-A05B-D73786B023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EDB261C-1955-46F2-8563-635AC70CACA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40B559C7-9BCF-4F69-B2CD-7E4F0865FD5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5B97C50-319E-42D3-A15F-065CF1943F5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3387</xdr:rowOff>
    </xdr:from>
    <xdr:to>
      <xdr:col>81</xdr:col>
      <xdr:colOff>95250</xdr:colOff>
      <xdr:row>19</xdr:row>
      <xdr:rowOff>104987</xdr:rowOff>
    </xdr:to>
    <xdr:sp macro="" textlink="">
      <xdr:nvSpPr>
        <xdr:cNvPr id="466" name="楕円 465">
          <a:extLst>
            <a:ext uri="{FF2B5EF4-FFF2-40B4-BE49-F238E27FC236}">
              <a16:creationId xmlns:a16="http://schemas.microsoft.com/office/drawing/2014/main" id="{115409BB-050E-4D8D-A94B-7B5B9A0D1AA0}"/>
            </a:ext>
          </a:extLst>
        </xdr:cNvPr>
        <xdr:cNvSpPr/>
      </xdr:nvSpPr>
      <xdr:spPr>
        <a:xfrm>
          <a:off x="169672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146914</xdr:rowOff>
    </xdr:from>
    <xdr:ext cx="762000" cy="259045"/>
    <xdr:sp macro="" textlink="">
      <xdr:nvSpPr>
        <xdr:cNvPr id="467" name="将来負担の状況該当値テキスト">
          <a:extLst>
            <a:ext uri="{FF2B5EF4-FFF2-40B4-BE49-F238E27FC236}">
              <a16:creationId xmlns:a16="http://schemas.microsoft.com/office/drawing/2014/main" id="{70BAD15E-D8E4-408B-81F5-459358EDF85F}"/>
            </a:ext>
          </a:extLst>
        </xdr:cNvPr>
        <xdr:cNvSpPr txBox="1"/>
      </xdr:nvSpPr>
      <xdr:spPr>
        <a:xfrm>
          <a:off x="17106900" y="323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macro="" textlink="">
      <xdr:nvSpPr>
        <xdr:cNvPr id="468" name="楕円 467">
          <a:extLst>
            <a:ext uri="{FF2B5EF4-FFF2-40B4-BE49-F238E27FC236}">
              <a16:creationId xmlns:a16="http://schemas.microsoft.com/office/drawing/2014/main" id="{C5141B3D-A78A-4266-A384-38DD867C45B9}"/>
            </a:ext>
          </a:extLst>
        </xdr:cNvPr>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macro="" textlink="">
      <xdr:nvSpPr>
        <xdr:cNvPr id="469" name="テキスト ボックス 468">
          <a:extLst>
            <a:ext uri="{FF2B5EF4-FFF2-40B4-BE49-F238E27FC236}">
              <a16:creationId xmlns:a16="http://schemas.microsoft.com/office/drawing/2014/main" id="{936D4FE7-9DD7-4D7D-BECF-2443C776C57D}"/>
            </a:ext>
          </a:extLst>
        </xdr:cNvPr>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96026</xdr:rowOff>
    </xdr:from>
    <xdr:to>
      <xdr:col>73</xdr:col>
      <xdr:colOff>44450</xdr:colOff>
      <xdr:row>21</xdr:row>
      <xdr:rowOff>26176</xdr:rowOff>
    </xdr:to>
    <xdr:sp macro="" textlink="">
      <xdr:nvSpPr>
        <xdr:cNvPr id="470" name="楕円 469">
          <a:extLst>
            <a:ext uri="{FF2B5EF4-FFF2-40B4-BE49-F238E27FC236}">
              <a16:creationId xmlns:a16="http://schemas.microsoft.com/office/drawing/2014/main" id="{01B7F4AD-F723-40BF-856F-04B54E705DA5}"/>
            </a:ext>
          </a:extLst>
        </xdr:cNvPr>
        <xdr:cNvSpPr/>
      </xdr:nvSpPr>
      <xdr:spPr>
        <a:xfrm>
          <a:off x="15240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10953</xdr:rowOff>
    </xdr:from>
    <xdr:ext cx="762000" cy="259045"/>
    <xdr:sp macro="" textlink="">
      <xdr:nvSpPr>
        <xdr:cNvPr id="471" name="テキスト ボックス 470">
          <a:extLst>
            <a:ext uri="{FF2B5EF4-FFF2-40B4-BE49-F238E27FC236}">
              <a16:creationId xmlns:a16="http://schemas.microsoft.com/office/drawing/2014/main" id="{2C98ACD6-D55F-4106-87F0-23B11E9369F7}"/>
            </a:ext>
          </a:extLst>
        </xdr:cNvPr>
        <xdr:cNvSpPr txBox="1"/>
      </xdr:nvSpPr>
      <xdr:spPr>
        <a:xfrm>
          <a:off x="14909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63994</xdr:rowOff>
    </xdr:from>
    <xdr:to>
      <xdr:col>68</xdr:col>
      <xdr:colOff>203200</xdr:colOff>
      <xdr:row>21</xdr:row>
      <xdr:rowOff>165594</xdr:rowOff>
    </xdr:to>
    <xdr:sp macro="" textlink="">
      <xdr:nvSpPr>
        <xdr:cNvPr id="472" name="楕円 471">
          <a:extLst>
            <a:ext uri="{FF2B5EF4-FFF2-40B4-BE49-F238E27FC236}">
              <a16:creationId xmlns:a16="http://schemas.microsoft.com/office/drawing/2014/main" id="{13DC34C7-3CD4-4579-B9B0-54AC9A63712D}"/>
            </a:ext>
          </a:extLst>
        </xdr:cNvPr>
        <xdr:cNvSpPr/>
      </xdr:nvSpPr>
      <xdr:spPr>
        <a:xfrm>
          <a:off x="14351000" y="3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150371</xdr:rowOff>
    </xdr:from>
    <xdr:ext cx="762000" cy="259045"/>
    <xdr:sp macro="" textlink="">
      <xdr:nvSpPr>
        <xdr:cNvPr id="473" name="テキスト ボックス 472">
          <a:extLst>
            <a:ext uri="{FF2B5EF4-FFF2-40B4-BE49-F238E27FC236}">
              <a16:creationId xmlns:a16="http://schemas.microsoft.com/office/drawing/2014/main" id="{752D9587-2C01-4625-AA1D-B2D372503AC1}"/>
            </a:ext>
          </a:extLst>
        </xdr:cNvPr>
        <xdr:cNvSpPr txBox="1"/>
      </xdr:nvSpPr>
      <xdr:spPr>
        <a:xfrm>
          <a:off x="14020800" y="3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75000</xdr:rowOff>
    </xdr:from>
    <xdr:to>
      <xdr:col>64</xdr:col>
      <xdr:colOff>152400</xdr:colOff>
      <xdr:row>24</xdr:row>
      <xdr:rowOff>5150</xdr:rowOff>
    </xdr:to>
    <xdr:sp macro="" textlink="">
      <xdr:nvSpPr>
        <xdr:cNvPr id="474" name="楕円 473">
          <a:extLst>
            <a:ext uri="{FF2B5EF4-FFF2-40B4-BE49-F238E27FC236}">
              <a16:creationId xmlns:a16="http://schemas.microsoft.com/office/drawing/2014/main" id="{D4838546-707B-4DE5-A35A-47977F89FC80}"/>
            </a:ext>
          </a:extLst>
        </xdr:cNvPr>
        <xdr:cNvSpPr/>
      </xdr:nvSpPr>
      <xdr:spPr>
        <a:xfrm>
          <a:off x="13462000" y="40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161377</xdr:rowOff>
    </xdr:from>
    <xdr:ext cx="762000" cy="259045"/>
    <xdr:sp macro="" textlink="">
      <xdr:nvSpPr>
        <xdr:cNvPr id="475" name="テキスト ボックス 474">
          <a:extLst>
            <a:ext uri="{FF2B5EF4-FFF2-40B4-BE49-F238E27FC236}">
              <a16:creationId xmlns:a16="http://schemas.microsoft.com/office/drawing/2014/main" id="{5FB46D0D-D603-4E06-B8DE-437D72F4F99D}"/>
            </a:ext>
          </a:extLst>
        </xdr:cNvPr>
        <xdr:cNvSpPr txBox="1"/>
      </xdr:nvSpPr>
      <xdr:spPr>
        <a:xfrm>
          <a:off x="13131800" y="41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全国平均、京都府平均において下回っている。これは、職員の定数管理の適切な推進を図るとともに、経費の見直しなどを進めた成果である。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前年度と比較すると、ごみ処理施設の管理経費の増により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113284</xdr:rowOff>
    </xdr:from>
    <xdr:to>
      <xdr:col>82</xdr:col>
      <xdr:colOff>107950</xdr:colOff>
      <xdr:row>12</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706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113284</xdr:rowOff>
    </xdr:from>
    <xdr:to>
      <xdr:col>78</xdr:col>
      <xdr:colOff>69850</xdr:colOff>
      <xdr:row>13</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70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24130</xdr:rowOff>
    </xdr:from>
    <xdr:to>
      <xdr:col>73</xdr:col>
      <xdr:colOff>180975</xdr:colOff>
      <xdr:row>13</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5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529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89916</xdr:rowOff>
    </xdr:from>
    <xdr:to>
      <xdr:col>82</xdr:col>
      <xdr:colOff>158750</xdr:colOff>
      <xdr:row>13</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169943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5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62484</xdr:rowOff>
    </xdr:from>
    <xdr:to>
      <xdr:col>78</xdr:col>
      <xdr:colOff>120650</xdr:colOff>
      <xdr:row>12</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2811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8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144780</xdr:rowOff>
    </xdr:from>
    <xdr:to>
      <xdr:col>74</xdr:col>
      <xdr:colOff>31750</xdr:colOff>
      <xdr:row>13</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全国平均、京都府平均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障がい、生活保護に関する経費が増加しており、加えて今後の少子高齢化、子育て・教育環境の充実等による社会保障給付費の増加が予想されるため、国の各種制度の見直し等を注視しながら対応し、給付費等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56</xdr:row>
      <xdr:rowOff>27940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4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85090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今後も国民健康保険事業特別会計や介護保険事業特別会計等において、保険料の適正化を図ることなど健全な運営に努め、税収を主な財源とする普通会計の負担を減らしていくよう努める。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120650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6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毎年、当初予算編成において、補助金等の支出見直しを行っているが、一部事務組合等への負担金が補助費等の占める割合を高く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0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市債の発行を抑制していることから、公債費は減少傾向にある。大型建設事業については、ピークを過ぎているものの、今後も、中期財政見通しを作成する中で、元金償還を上回らない市債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117856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63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83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類似団体平均、全国平均、京都府平均すべてにおいて、下回っている。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人件費、扶助費、物件費については、類似団体平均を下回っているが、補助費等については、上回っているため、重点的に補助金の見直しを図ることが必要である。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今後も事業の見直しや内部経費の削減等を行い、さらなる財政の健全化に取り組んでいく。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75</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1143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75</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11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75565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75565</xdr:rowOff>
    </xdr:from>
    <xdr:to>
      <xdr:col>69</xdr:col>
      <xdr:colOff>92075</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24765</xdr:rowOff>
    </xdr:from>
    <xdr:to>
      <xdr:col>69</xdr:col>
      <xdr:colOff>142875</xdr:colOff>
      <xdr:row>75</xdr:row>
      <xdr:rowOff>126365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120247</xdr:rowOff>
    </xdr:from>
    <xdr:to>
      <xdr:col>29</xdr:col>
      <xdr:colOff>127000</xdr:colOff>
      <xdr:row>17</xdr:row>
      <xdr:rowOff>149751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82522"/>
          <a:ext cx="647700" cy="2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145050</xdr:rowOff>
    </xdr:from>
    <xdr:to>
      <xdr:col>26</xdr:col>
      <xdr:colOff>50800</xdr:colOff>
      <xdr:row>17</xdr:row>
      <xdr:rowOff>149751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07325"/>
          <a:ext cx="698500" cy="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145050</xdr:rowOff>
    </xdr:from>
    <xdr:to>
      <xdr:col>22</xdr:col>
      <xdr:colOff>114300</xdr:colOff>
      <xdr:row>17</xdr:row>
      <xdr:rowOff>159309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7325"/>
          <a:ext cx="698500" cy="1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159309</xdr:rowOff>
    </xdr:from>
    <xdr:to>
      <xdr:col>18</xdr:col>
      <xdr:colOff>177800</xdr:colOff>
      <xdr:row>18</xdr:row>
      <xdr:rowOff>9161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21584"/>
          <a:ext cx="698500" cy="2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69447</xdr:rowOff>
    </xdr:from>
    <xdr:to>
      <xdr:col>29</xdr:col>
      <xdr:colOff>177800</xdr:colOff>
      <xdr:row>17</xdr:row>
      <xdr:rowOff>171047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85974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98951</xdr:rowOff>
    </xdr:from>
    <xdr:to>
      <xdr:col>26</xdr:col>
      <xdr:colOff>101600</xdr:colOff>
      <xdr:row>18</xdr:row>
      <xdr:rowOff>29101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39278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3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94250</xdr:rowOff>
    </xdr:from>
    <xdr:to>
      <xdr:col>22</xdr:col>
      <xdr:colOff>165100</xdr:colOff>
      <xdr:row>18</xdr:row>
      <xdr:rowOff>24400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108509</xdr:rowOff>
    </xdr:from>
    <xdr:to>
      <xdr:col>19</xdr:col>
      <xdr:colOff>38100</xdr:colOff>
      <xdr:row>18</xdr:row>
      <xdr:rowOff>38659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48836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129811</xdr:rowOff>
    </xdr:from>
    <xdr:to>
      <xdr:col>15</xdr:col>
      <xdr:colOff>101600</xdr:colOff>
      <xdr:row>18</xdr:row>
      <xdr:rowOff>59961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9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70138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166515</xdr:rowOff>
    </xdr:from>
    <xdr:to>
      <xdr:col>29</xdr:col>
      <xdr:colOff>127000</xdr:colOff>
      <xdr:row>34</xdr:row>
      <xdr:rowOff>187742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433965"/>
          <a:ext cx="6477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187742</xdr:rowOff>
    </xdr:from>
    <xdr:to>
      <xdr:col>26</xdr:col>
      <xdr:colOff>50800</xdr:colOff>
      <xdr:row>34</xdr:row>
      <xdr:rowOff>267915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455192"/>
          <a:ext cx="698500" cy="8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246231</xdr:rowOff>
    </xdr:from>
    <xdr:to>
      <xdr:col>22</xdr:col>
      <xdr:colOff>114300</xdr:colOff>
      <xdr:row>34</xdr:row>
      <xdr:rowOff>267915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13681"/>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202014</xdr:rowOff>
    </xdr:from>
    <xdr:to>
      <xdr:col>18</xdr:col>
      <xdr:colOff>177800</xdr:colOff>
      <xdr:row>34</xdr:row>
      <xdr:rowOff>246231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469464"/>
          <a:ext cx="6985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115715</xdr:rowOff>
    </xdr:from>
    <xdr:to>
      <xdr:col>29</xdr:col>
      <xdr:colOff>177800</xdr:colOff>
      <xdr:row>34</xdr:row>
      <xdr:rowOff>217315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38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303692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2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136942</xdr:rowOff>
    </xdr:from>
    <xdr:to>
      <xdr:col>26</xdr:col>
      <xdr:colOff>101600</xdr:colOff>
      <xdr:row>34</xdr:row>
      <xdr:rowOff>238542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4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248719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17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217115</xdr:rowOff>
    </xdr:from>
    <xdr:to>
      <xdr:col>22</xdr:col>
      <xdr:colOff>165100</xdr:colOff>
      <xdr:row>34</xdr:row>
      <xdr:rowOff>318715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328892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2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195431</xdr:rowOff>
    </xdr:from>
    <xdr:to>
      <xdr:col>19</xdr:col>
      <xdr:colOff>38100</xdr:colOff>
      <xdr:row>34</xdr:row>
      <xdr:rowOff>297031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307208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2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151214</xdr:rowOff>
    </xdr:from>
    <xdr:to>
      <xdr:col>15</xdr:col>
      <xdr:colOff>101600</xdr:colOff>
      <xdr:row>34</xdr:row>
      <xdr:rowOff>252814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262991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27019</xdr:rowOff>
    </xdr:from>
    <xdr:to>
      <xdr:col>24</xdr:col>
      <xdr:colOff>63500</xdr:colOff>
      <xdr:row>36</xdr:row>
      <xdr:rowOff>68358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9219"/>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68358</xdr:rowOff>
    </xdr:from>
    <xdr:to>
      <xdr:col>19</xdr:col>
      <xdr:colOff>177800</xdr:colOff>
      <xdr:row>36</xdr:row>
      <xdr:rowOff>89637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0558"/>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89637</xdr:rowOff>
    </xdr:from>
    <xdr:to>
      <xdr:col>15</xdr:col>
      <xdr:colOff>50800</xdr:colOff>
      <xdr:row>37</xdr:row>
      <xdr:rowOff>24105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183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24105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0950"/>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147669</xdr:rowOff>
    </xdr:from>
    <xdr:to>
      <xdr:col>24</xdr:col>
      <xdr:colOff>114300</xdr:colOff>
      <xdr:row>36</xdr:row>
      <xdr:rowOff>77819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170546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17558</xdr:rowOff>
    </xdr:from>
    <xdr:to>
      <xdr:col>20</xdr:col>
      <xdr:colOff>38100</xdr:colOff>
      <xdr:row>36</xdr:row>
      <xdr:rowOff>119158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135685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38837</xdr:rowOff>
    </xdr:from>
    <xdr:to>
      <xdr:col>15</xdr:col>
      <xdr:colOff>101600</xdr:colOff>
      <xdr:row>36</xdr:row>
      <xdr:rowOff>140437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156964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144755</xdr:rowOff>
    </xdr:from>
    <xdr:to>
      <xdr:col>10</xdr:col>
      <xdr:colOff>165100</xdr:colOff>
      <xdr:row>37</xdr:row>
      <xdr:rowOff>74905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91432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54627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99118</xdr:rowOff>
    </xdr:from>
    <xdr:to>
      <xdr:col>24</xdr:col>
      <xdr:colOff>63500</xdr:colOff>
      <xdr:row>57</xdr:row>
      <xdr:rowOff>10704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0318"/>
          <a:ext cx="838200" cy="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10704</xdr:rowOff>
    </xdr:from>
    <xdr:to>
      <xdr:col>19</xdr:col>
      <xdr:colOff>177800</xdr:colOff>
      <xdr:row>57</xdr:row>
      <xdr:rowOff>112932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3354"/>
          <a:ext cx="8890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112932</xdr:rowOff>
    </xdr:from>
    <xdr:to>
      <xdr:col>15</xdr:col>
      <xdr:colOff>50800</xdr:colOff>
      <xdr:row>58</xdr:row>
      <xdr:rowOff>105911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5582"/>
          <a:ext cx="8890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105911</xdr:rowOff>
    </xdr:from>
    <xdr:to>
      <xdr:col>10</xdr:col>
      <xdr:colOff>114300</xdr:colOff>
      <xdr:row>58</xdr:row>
      <xdr:rowOff>164127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0011"/>
          <a:ext cx="889000" cy="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48318</xdr:rowOff>
    </xdr:from>
    <xdr:to>
      <xdr:col>24</xdr:col>
      <xdr:colOff>114300</xdr:colOff>
      <xdr:row>56</xdr:row>
      <xdr:rowOff>149918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71195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131354</xdr:rowOff>
    </xdr:from>
    <xdr:to>
      <xdr:col>20</xdr:col>
      <xdr:colOff>38100</xdr:colOff>
      <xdr:row>57</xdr:row>
      <xdr:rowOff>61504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78031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62132</xdr:rowOff>
    </xdr:from>
    <xdr:to>
      <xdr:col>15</xdr:col>
      <xdr:colOff>101600</xdr:colOff>
      <xdr:row>57</xdr:row>
      <xdr:rowOff>163732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55111</xdr:rowOff>
    </xdr:from>
    <xdr:to>
      <xdr:col>10</xdr:col>
      <xdr:colOff>165100</xdr:colOff>
      <xdr:row>58</xdr:row>
      <xdr:rowOff>156711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113327</xdr:rowOff>
    </xdr:from>
    <xdr:to>
      <xdr:col>6</xdr:col>
      <xdr:colOff>38100</xdr:colOff>
      <xdr:row>59</xdr:row>
      <xdr:rowOff>43477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34604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127279</xdr:rowOff>
    </xdr:from>
    <xdr:to>
      <xdr:col>24</xdr:col>
      <xdr:colOff>63500</xdr:colOff>
      <xdr:row>78</xdr:row>
      <xdr:rowOff>144348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0379"/>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127279</xdr:rowOff>
    </xdr:from>
    <xdr:to>
      <xdr:col>19</xdr:col>
      <xdr:colOff>177800</xdr:colOff>
      <xdr:row>78</xdr:row>
      <xdr:rowOff>144996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037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144996</xdr:rowOff>
    </xdr:from>
    <xdr:to>
      <xdr:col>15</xdr:col>
      <xdr:colOff>50800</xdr:colOff>
      <xdr:row>78</xdr:row>
      <xdr:rowOff>159093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80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143968</xdr:rowOff>
    </xdr:from>
    <xdr:to>
      <xdr:col>10</xdr:col>
      <xdr:colOff>114300</xdr:colOff>
      <xdr:row>78</xdr:row>
      <xdr:rowOff>159093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7068"/>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93548</xdr:rowOff>
    </xdr:from>
    <xdr:to>
      <xdr:col>24</xdr:col>
      <xdr:colOff>114300</xdr:colOff>
      <xdr:row>79</xdr:row>
      <xdr:rowOff>23698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76479</xdr:rowOff>
    </xdr:from>
    <xdr:to>
      <xdr:col>20</xdr:col>
      <xdr:colOff>38100</xdr:colOff>
      <xdr:row>79</xdr:row>
      <xdr:rowOff>6629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169206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94196</xdr:rowOff>
    </xdr:from>
    <xdr:to>
      <xdr:col>15</xdr:col>
      <xdr:colOff>101600</xdr:colOff>
      <xdr:row>79</xdr:row>
      <xdr:rowOff>24346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15473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108293</xdr:rowOff>
    </xdr:from>
    <xdr:to>
      <xdr:col>10</xdr:col>
      <xdr:colOff>165100</xdr:colOff>
      <xdr:row>79</xdr:row>
      <xdr:rowOff>38443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29570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93168</xdr:rowOff>
    </xdr:from>
    <xdr:to>
      <xdr:col>6</xdr:col>
      <xdr:colOff>38100</xdr:colOff>
      <xdr:row>79</xdr:row>
      <xdr:rowOff>23318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161798</xdr:rowOff>
    </xdr:from>
    <xdr:to>
      <xdr:col>24</xdr:col>
      <xdr:colOff>63500</xdr:colOff>
      <xdr:row>96</xdr:row>
      <xdr:rowOff>134693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49548"/>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161798</xdr:rowOff>
    </xdr:from>
    <xdr:to>
      <xdr:col>19</xdr:col>
      <xdr:colOff>177800</xdr:colOff>
      <xdr:row>97</xdr:row>
      <xdr:rowOff>133659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49548"/>
          <a:ext cx="889000" cy="3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132124</xdr:rowOff>
    </xdr:from>
    <xdr:to>
      <xdr:col>15</xdr:col>
      <xdr:colOff>50800</xdr:colOff>
      <xdr:row>97</xdr:row>
      <xdr:rowOff>133659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6277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132124</xdr:rowOff>
    </xdr:from>
    <xdr:to>
      <xdr:col>10</xdr:col>
      <xdr:colOff>114300</xdr:colOff>
      <xdr:row>98</xdr:row>
      <xdr:rowOff>1212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2774"/>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83893</xdr:rowOff>
    </xdr:from>
    <xdr:to>
      <xdr:col>24</xdr:col>
      <xdr:colOff>114300</xdr:colOff>
      <xdr:row>97</xdr:row>
      <xdr:rowOff>14043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62320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110998</xdr:rowOff>
    </xdr:from>
    <xdr:to>
      <xdr:col>20</xdr:col>
      <xdr:colOff>38100</xdr:colOff>
      <xdr:row>96</xdr:row>
      <xdr:rowOff>41148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32275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82859</xdr:rowOff>
    </xdr:from>
    <xdr:to>
      <xdr:col>15</xdr:col>
      <xdr:colOff>101600</xdr:colOff>
      <xdr:row>98</xdr:row>
      <xdr:rowOff>13009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81324</xdr:rowOff>
    </xdr:from>
    <xdr:to>
      <xdr:col>10</xdr:col>
      <xdr:colOff>165100</xdr:colOff>
      <xdr:row>98</xdr:row>
      <xdr:rowOff>11474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121862</xdr:rowOff>
    </xdr:from>
    <xdr:to>
      <xdr:col>6</xdr:col>
      <xdr:colOff>38100</xdr:colOff>
      <xdr:row>98</xdr:row>
      <xdr:rowOff>52012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43139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17530</xdr:rowOff>
    </xdr:from>
    <xdr:to>
      <xdr:col>55</xdr:col>
      <xdr:colOff>0</xdr:colOff>
      <xdr:row>37</xdr:row>
      <xdr:rowOff>110178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61180"/>
          <a:ext cx="8382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120149</xdr:rowOff>
    </xdr:from>
    <xdr:to>
      <xdr:col>50</xdr:col>
      <xdr:colOff>114300</xdr:colOff>
      <xdr:row>37</xdr:row>
      <xdr:rowOff>110178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63649"/>
          <a:ext cx="889000" cy="119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120149</xdr:rowOff>
    </xdr:from>
    <xdr:to>
      <xdr:col>45</xdr:col>
      <xdr:colOff>177800</xdr:colOff>
      <xdr:row>37</xdr:row>
      <xdr:rowOff>116122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63649"/>
          <a:ext cx="889000" cy="11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116122</xdr:rowOff>
    </xdr:from>
    <xdr:to>
      <xdr:col>41</xdr:col>
      <xdr:colOff>50800</xdr:colOff>
      <xdr:row>38</xdr:row>
      <xdr:rowOff>29504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59772"/>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138180</xdr:rowOff>
    </xdr:from>
    <xdr:to>
      <xdr:col>55</xdr:col>
      <xdr:colOff>50800</xdr:colOff>
      <xdr:row>37</xdr:row>
      <xdr:rowOff>68330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161057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6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59378</xdr:rowOff>
    </xdr:from>
    <xdr:to>
      <xdr:col>50</xdr:col>
      <xdr:colOff>165100</xdr:colOff>
      <xdr:row>37</xdr:row>
      <xdr:rowOff>160978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69349</xdr:rowOff>
    </xdr:from>
    <xdr:to>
      <xdr:col>46</xdr:col>
      <xdr:colOff>38100</xdr:colOff>
      <xdr:row>30</xdr:row>
      <xdr:rowOff>170949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16026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8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65322</xdr:rowOff>
    </xdr:from>
    <xdr:to>
      <xdr:col>41</xdr:col>
      <xdr:colOff>101600</xdr:colOff>
      <xdr:row>37</xdr:row>
      <xdr:rowOff>166922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150154</xdr:rowOff>
    </xdr:from>
    <xdr:to>
      <xdr:col>36</xdr:col>
      <xdr:colOff>165100</xdr:colOff>
      <xdr:row>38</xdr:row>
      <xdr:rowOff>80304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96831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162309</xdr:rowOff>
    </xdr:from>
    <xdr:to>
      <xdr:col>55</xdr:col>
      <xdr:colOff>0</xdr:colOff>
      <xdr:row>57</xdr:row>
      <xdr:rowOff>15174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63509"/>
          <a:ext cx="8382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15174</xdr:rowOff>
    </xdr:from>
    <xdr:to>
      <xdr:col>50</xdr:col>
      <xdr:colOff>114300</xdr:colOff>
      <xdr:row>57</xdr:row>
      <xdr:rowOff>155862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87824"/>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581</xdr:rowOff>
    </xdr:from>
    <xdr:to>
      <xdr:col>45</xdr:col>
      <xdr:colOff>177800</xdr:colOff>
      <xdr:row>57</xdr:row>
      <xdr:rowOff>155862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73231"/>
          <a:ext cx="889000" cy="15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xdr:rowOff>
    </xdr:from>
    <xdr:to>
      <xdr:col>41</xdr:col>
      <xdr:colOff>50800</xdr:colOff>
      <xdr:row>57</xdr:row>
      <xdr:rowOff>138618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73231"/>
          <a:ext cx="8890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111509</xdr:rowOff>
    </xdr:from>
    <xdr:to>
      <xdr:col>55</xdr:col>
      <xdr:colOff>50800</xdr:colOff>
      <xdr:row>57</xdr:row>
      <xdr:rowOff>41659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134386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135824</xdr:rowOff>
    </xdr:from>
    <xdr:to>
      <xdr:col>50</xdr:col>
      <xdr:colOff>165100</xdr:colOff>
      <xdr:row>57</xdr:row>
      <xdr:rowOff>65974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105062</xdr:rowOff>
    </xdr:from>
    <xdr:to>
      <xdr:col>46</xdr:col>
      <xdr:colOff>38100</xdr:colOff>
      <xdr:row>58</xdr:row>
      <xdr:rowOff>35212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121231</xdr:rowOff>
    </xdr:from>
    <xdr:to>
      <xdr:col>41</xdr:col>
      <xdr:colOff>101600</xdr:colOff>
      <xdr:row>57</xdr:row>
      <xdr:rowOff>51381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67908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87818</xdr:rowOff>
    </xdr:from>
    <xdr:to>
      <xdr:col>36</xdr:col>
      <xdr:colOff>165100</xdr:colOff>
      <xdr:row>58</xdr:row>
      <xdr:rowOff>17968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9095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30302</xdr:rowOff>
    </xdr:from>
    <xdr:to>
      <xdr:col>55</xdr:col>
      <xdr:colOff>0</xdr:colOff>
      <xdr:row>78</xdr:row>
      <xdr:rowOff>54369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03402"/>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54369</xdr:rowOff>
    </xdr:from>
    <xdr:to>
      <xdr:col>50</xdr:col>
      <xdr:colOff>114300</xdr:colOff>
      <xdr:row>78</xdr:row>
      <xdr:rowOff>93218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27469"/>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93218</xdr:rowOff>
    </xdr:from>
    <xdr:to>
      <xdr:col>45</xdr:col>
      <xdr:colOff>177800</xdr:colOff>
      <xdr:row>78</xdr:row>
      <xdr:rowOff>140767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6631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140767</xdr:rowOff>
    </xdr:from>
    <xdr:to>
      <xdr:col>41</xdr:col>
      <xdr:colOff>50800</xdr:colOff>
      <xdr:row>79</xdr:row>
      <xdr:rowOff>15596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13867"/>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150952</xdr:rowOff>
    </xdr:from>
    <xdr:to>
      <xdr:col>55</xdr:col>
      <xdr:colOff>50800</xdr:colOff>
      <xdr:row>78</xdr:row>
      <xdr:rowOff>81102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2379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3569</xdr:rowOff>
    </xdr:from>
    <xdr:to>
      <xdr:col>50</xdr:col>
      <xdr:colOff>165100</xdr:colOff>
      <xdr:row>78</xdr:row>
      <xdr:rowOff>105169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121696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42418</xdr:rowOff>
    </xdr:from>
    <xdr:to>
      <xdr:col>46</xdr:col>
      <xdr:colOff>38100</xdr:colOff>
      <xdr:row>78</xdr:row>
      <xdr:rowOff>144018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135145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89967</xdr:rowOff>
    </xdr:from>
    <xdr:to>
      <xdr:col>41</xdr:col>
      <xdr:colOff>101600</xdr:colOff>
      <xdr:row>79</xdr:row>
      <xdr:rowOff>20117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11244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136246</xdr:rowOff>
    </xdr:from>
    <xdr:to>
      <xdr:col>36</xdr:col>
      <xdr:colOff>165100</xdr:colOff>
      <xdr:row>79</xdr:row>
      <xdr:rowOff>66396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57523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125374</xdr:rowOff>
    </xdr:from>
    <xdr:to>
      <xdr:col>55</xdr:col>
      <xdr:colOff>0</xdr:colOff>
      <xdr:row>97</xdr:row>
      <xdr:rowOff>39129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84574"/>
          <a:ext cx="838200" cy="8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39129</xdr:rowOff>
    </xdr:from>
    <xdr:to>
      <xdr:col>50</xdr:col>
      <xdr:colOff>114300</xdr:colOff>
      <xdr:row>98</xdr:row>
      <xdr:rowOff>6553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69779"/>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79147</xdr:rowOff>
    </xdr:from>
    <xdr:to>
      <xdr:col>45</xdr:col>
      <xdr:colOff>177800</xdr:colOff>
      <xdr:row>98</xdr:row>
      <xdr:rowOff>6553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38347"/>
          <a:ext cx="889000" cy="2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79147</xdr:rowOff>
    </xdr:from>
    <xdr:to>
      <xdr:col>41</xdr:col>
      <xdr:colOff>50800</xdr:colOff>
      <xdr:row>97</xdr:row>
      <xdr:rowOff>58395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38347"/>
          <a:ext cx="889000" cy="1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74574</xdr:rowOff>
    </xdr:from>
    <xdr:to>
      <xdr:col>55</xdr:col>
      <xdr:colOff>50800</xdr:colOff>
      <xdr:row>97</xdr:row>
      <xdr:rowOff>4724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97451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159779</xdr:rowOff>
    </xdr:from>
    <xdr:to>
      <xdr:col>50</xdr:col>
      <xdr:colOff>165100</xdr:colOff>
      <xdr:row>97</xdr:row>
      <xdr:rowOff>89929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106456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127203</xdr:rowOff>
    </xdr:from>
    <xdr:to>
      <xdr:col>46</xdr:col>
      <xdr:colOff>38100</xdr:colOff>
      <xdr:row>98</xdr:row>
      <xdr:rowOff>57353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48480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28347</xdr:rowOff>
    </xdr:from>
    <xdr:to>
      <xdr:col>41</xdr:col>
      <xdr:colOff>101600</xdr:colOff>
      <xdr:row>96</xdr:row>
      <xdr:rowOff>129947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146474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7595</xdr:rowOff>
    </xdr:from>
    <xdr:to>
      <xdr:col>36</xdr:col>
      <xdr:colOff>165100</xdr:colOff>
      <xdr:row>97</xdr:row>
      <xdr:rowOff>109195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125722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132293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4259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109205</xdr:rowOff>
    </xdr:from>
    <xdr:to>
      <xdr:col>81</xdr:col>
      <xdr:colOff>50800</xdr:colOff>
      <xdr:row>38</xdr:row>
      <xdr:rowOff>132293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2430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111125</xdr:rowOff>
    </xdr:from>
    <xdr:to>
      <xdr:col>76</xdr:col>
      <xdr:colOff>114300</xdr:colOff>
      <xdr:row>38</xdr:row>
      <xdr:rowOff>109205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54775"/>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111125</xdr:rowOff>
    </xdr:from>
    <xdr:to>
      <xdr:col>71</xdr:col>
      <xdr:colOff>177800</xdr:colOff>
      <xdr:row>38</xdr:row>
      <xdr:rowOff>75738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54775"/>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81493</xdr:rowOff>
    </xdr:from>
    <xdr:to>
      <xdr:col>81</xdr:col>
      <xdr:colOff>101600</xdr:colOff>
      <xdr:row>39</xdr:row>
      <xdr:rowOff>11643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2770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58405</xdr:rowOff>
    </xdr:from>
    <xdr:to>
      <xdr:col>76</xdr:col>
      <xdr:colOff>165100</xdr:colOff>
      <xdr:row>38</xdr:row>
      <xdr:rowOff>160005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151132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6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60325</xdr:rowOff>
    </xdr:from>
    <xdr:to>
      <xdr:col>72</xdr:col>
      <xdr:colOff>38100</xdr:colOff>
      <xdr:row>37</xdr:row>
      <xdr:rowOff>161925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7002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24938</xdr:rowOff>
    </xdr:from>
    <xdr:to>
      <xdr:col>67</xdr:col>
      <xdr:colOff>101600</xdr:colOff>
      <xdr:row>38</xdr:row>
      <xdr:rowOff>126538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117665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129629</xdr:rowOff>
    </xdr:from>
    <xdr:to>
      <xdr:col>85</xdr:col>
      <xdr:colOff>127000</xdr:colOff>
      <xdr:row>75</xdr:row>
      <xdr:rowOff>130264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988379"/>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129629</xdr:rowOff>
    </xdr:from>
    <xdr:to>
      <xdr:col>81</xdr:col>
      <xdr:colOff>50800</xdr:colOff>
      <xdr:row>75</xdr:row>
      <xdr:rowOff>136004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88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122098</xdr:rowOff>
    </xdr:from>
    <xdr:to>
      <xdr:col>76</xdr:col>
      <xdr:colOff>114300</xdr:colOff>
      <xdr:row>75</xdr:row>
      <xdr:rowOff>136004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80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110172</xdr:rowOff>
    </xdr:from>
    <xdr:to>
      <xdr:col>71</xdr:col>
      <xdr:colOff>177800</xdr:colOff>
      <xdr:row>75</xdr:row>
      <xdr:rowOff>122098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6892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79464</xdr:rowOff>
    </xdr:from>
    <xdr:to>
      <xdr:col>85</xdr:col>
      <xdr:colOff>177800</xdr:colOff>
      <xdr:row>76</xdr:row>
      <xdr:rowOff>9615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102341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78829</xdr:rowOff>
    </xdr:from>
    <xdr:to>
      <xdr:col>81</xdr:col>
      <xdr:colOff>101600</xdr:colOff>
      <xdr:row>76</xdr:row>
      <xdr:rowOff>8979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25506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85204</xdr:rowOff>
    </xdr:from>
    <xdr:to>
      <xdr:col>76</xdr:col>
      <xdr:colOff>165100</xdr:colOff>
      <xdr:row>76</xdr:row>
      <xdr:rowOff>15354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31881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71298</xdr:rowOff>
    </xdr:from>
    <xdr:to>
      <xdr:col>72</xdr:col>
      <xdr:colOff>38100</xdr:colOff>
      <xdr:row>76</xdr:row>
      <xdr:rowOff>1448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17975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59372</xdr:rowOff>
    </xdr:from>
    <xdr:to>
      <xdr:col>67</xdr:col>
      <xdr:colOff>101600</xdr:colOff>
      <xdr:row>75</xdr:row>
      <xdr:rowOff>160973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6049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85561</xdr:rowOff>
    </xdr:from>
    <xdr:to>
      <xdr:col>85</xdr:col>
      <xdr:colOff>127000</xdr:colOff>
      <xdr:row>95</xdr:row>
      <xdr:rowOff>167056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73311"/>
          <a:ext cx="8382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167056</xdr:rowOff>
    </xdr:from>
    <xdr:to>
      <xdr:col>81</xdr:col>
      <xdr:colOff>50800</xdr:colOff>
      <xdr:row>97</xdr:row>
      <xdr:rowOff>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54806"/>
          <a:ext cx="889000" cy="1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xdr:rowOff>
    </xdr:from>
    <xdr:to>
      <xdr:col>76</xdr:col>
      <xdr:colOff>114300</xdr:colOff>
      <xdr:row>98</xdr:row>
      <xdr:rowOff>16256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30662"/>
          <a:ext cx="889000" cy="1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16256</xdr:rowOff>
    </xdr:from>
    <xdr:to>
      <xdr:col>71</xdr:col>
      <xdr:colOff>177800</xdr:colOff>
      <xdr:row>98</xdr:row>
      <xdr:rowOff>99809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835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34761</xdr:rowOff>
    </xdr:from>
    <xdr:to>
      <xdr:col>85</xdr:col>
      <xdr:colOff>177800</xdr:colOff>
      <xdr:row>95</xdr:row>
      <xdr:rowOff>136361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57638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116256</xdr:rowOff>
    </xdr:from>
    <xdr:to>
      <xdr:col>81</xdr:col>
      <xdr:colOff>101600</xdr:colOff>
      <xdr:row>96</xdr:row>
      <xdr:rowOff>46406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62933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120662</xdr:rowOff>
    </xdr:from>
    <xdr:to>
      <xdr:col>76</xdr:col>
      <xdr:colOff>165100</xdr:colOff>
      <xdr:row>97</xdr:row>
      <xdr:rowOff>50812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67339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3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136906</xdr:rowOff>
    </xdr:from>
    <xdr:to>
      <xdr:col>72</xdr:col>
      <xdr:colOff>38100</xdr:colOff>
      <xdr:row>98</xdr:row>
      <xdr:rowOff>67056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83583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49009</xdr:rowOff>
    </xdr:from>
    <xdr:to>
      <xdr:col>67</xdr:col>
      <xdr:colOff>101600</xdr:colOff>
      <xdr:row>98</xdr:row>
      <xdr:rowOff>150609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141736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140027</xdr:rowOff>
    </xdr:from>
    <xdr:to>
      <xdr:col>116</xdr:col>
      <xdr:colOff>63500</xdr:colOff>
      <xdr:row>38</xdr:row>
      <xdr:rowOff>49403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83677"/>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140027</xdr:rowOff>
    </xdr:from>
    <xdr:to>
      <xdr:col>111</xdr:col>
      <xdr:colOff>177800</xdr:colOff>
      <xdr:row>38</xdr:row>
      <xdr:rowOff>122555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83677"/>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86142</xdr:rowOff>
    </xdr:from>
    <xdr:to>
      <xdr:col>107</xdr:col>
      <xdr:colOff>50800</xdr:colOff>
      <xdr:row>38</xdr:row>
      <xdr:rowOff>122555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01242"/>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86142</xdr:rowOff>
    </xdr:from>
    <xdr:to>
      <xdr:col>102</xdr:col>
      <xdr:colOff>114300</xdr:colOff>
      <xdr:row>38</xdr:row>
      <xdr:rowOff>98552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0124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170053</xdr:rowOff>
    </xdr:from>
    <xdr:to>
      <xdr:col>116</xdr:col>
      <xdr:colOff>114300</xdr:colOff>
      <xdr:row>38</xdr:row>
      <xdr:rowOff>100203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21480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89227</xdr:rowOff>
    </xdr:from>
    <xdr:to>
      <xdr:col>112</xdr:col>
      <xdr:colOff>38100</xdr:colOff>
      <xdr:row>38</xdr:row>
      <xdr:rowOff>19377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71755</xdr:rowOff>
    </xdr:from>
    <xdr:to>
      <xdr:col>107</xdr:col>
      <xdr:colOff>101600</xdr:colOff>
      <xdr:row>39</xdr:row>
      <xdr:rowOff>1905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35342</xdr:rowOff>
    </xdr:from>
    <xdr:to>
      <xdr:col>102</xdr:col>
      <xdr:colOff>165100</xdr:colOff>
      <xdr:row>38</xdr:row>
      <xdr:rowOff>136942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153469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165879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43955</xdr:rowOff>
    </xdr:from>
    <xdr:to>
      <xdr:col>116</xdr:col>
      <xdr:colOff>63500</xdr:colOff>
      <xdr:row>59</xdr:row>
      <xdr:rowOff>43955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9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43726</xdr:rowOff>
    </xdr:from>
    <xdr:to>
      <xdr:col>111</xdr:col>
      <xdr:colOff>177800</xdr:colOff>
      <xdr:row>59</xdr:row>
      <xdr:rowOff>43955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92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43574</xdr:rowOff>
    </xdr:from>
    <xdr:to>
      <xdr:col>107</xdr:col>
      <xdr:colOff>50800</xdr:colOff>
      <xdr:row>59</xdr:row>
      <xdr:rowOff>43726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912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43574</xdr:rowOff>
    </xdr:from>
    <xdr:to>
      <xdr:col>102</xdr:col>
      <xdr:colOff>114300</xdr:colOff>
      <xdr:row>59</xdr:row>
      <xdr:rowOff>43955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91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164376</xdr:rowOff>
    </xdr:from>
    <xdr:to>
      <xdr:col>107</xdr:col>
      <xdr:colOff>101600</xdr:colOff>
      <xdr:row>59</xdr:row>
      <xdr:rowOff>94526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85653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164224</xdr:rowOff>
    </xdr:from>
    <xdr:to>
      <xdr:col>102</xdr:col>
      <xdr:colOff>165100</xdr:colOff>
      <xdr:row>59</xdr:row>
      <xdr:rowOff>94374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85501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49076</xdr:rowOff>
    </xdr:from>
    <xdr:to>
      <xdr:col>116</xdr:col>
      <xdr:colOff>63500</xdr:colOff>
      <xdr:row>76</xdr:row>
      <xdr:rowOff>80885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79276"/>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80885</xdr:rowOff>
    </xdr:from>
    <xdr:to>
      <xdr:col>111</xdr:col>
      <xdr:colOff>177800</xdr:colOff>
      <xdr:row>76</xdr:row>
      <xdr:rowOff>103908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1108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103908</xdr:rowOff>
    </xdr:from>
    <xdr:to>
      <xdr:col>107</xdr:col>
      <xdr:colOff>50800</xdr:colOff>
      <xdr:row>76</xdr:row>
      <xdr:rowOff>159556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34108"/>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95548</xdr:rowOff>
    </xdr:from>
    <xdr:to>
      <xdr:col>102</xdr:col>
      <xdr:colOff>114300</xdr:colOff>
      <xdr:row>76</xdr:row>
      <xdr:rowOff>159556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125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169726</xdr:rowOff>
    </xdr:from>
    <xdr:to>
      <xdr:col>116</xdr:col>
      <xdr:colOff>114300</xdr:colOff>
      <xdr:row>76</xdr:row>
      <xdr:rowOff>99876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21153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30085</xdr:rowOff>
    </xdr:from>
    <xdr:to>
      <xdr:col>112</xdr:col>
      <xdr:colOff>38100</xdr:colOff>
      <xdr:row>76</xdr:row>
      <xdr:rowOff>131685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148211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8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53108</xdr:rowOff>
    </xdr:from>
    <xdr:to>
      <xdr:col>107</xdr:col>
      <xdr:colOff>101600</xdr:colOff>
      <xdr:row>76</xdr:row>
      <xdr:rowOff>154708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171235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8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108756</xdr:rowOff>
    </xdr:from>
    <xdr:to>
      <xdr:col>102</xdr:col>
      <xdr:colOff>165100</xdr:colOff>
      <xdr:row>77</xdr:row>
      <xdr:rowOff>38906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30033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44748</xdr:rowOff>
    </xdr:from>
    <xdr:to>
      <xdr:col>98</xdr:col>
      <xdr:colOff>38100</xdr:colOff>
      <xdr:row>76</xdr:row>
      <xdr:rowOff>146348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137475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ふるさと納税が増加し業務委託料が増えたことなどにより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物件費に係る住民一人当たりのコストが大きく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積立金についても、寄附金（ふるさと納税）の増加に伴い、それを原資とする積立が増加したことにより、類似団体平均を上回っている。また、人件費、補助費等、公債費及び繰出金においても、類似団体平均を上回っている。人件費については、会計年度任用職員の昇給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過年度国府等支出返納金が増加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公債費については、近年の大型建設事業に係る市債発行に伴う元金償還が開始されたこと等が要因で類似団体平均を上回っているが、今後も中期財政見通しを作成する中で、元金償還を上回らない市債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繰出金については、高齢化の進行により介護保険事業特別会計や国民健康保険事業特別会計への支出が増加傾向にある。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人口が減少傾向にあることから、前年度と同規模の事業費でも、住民一人当たりのコストとしては、前年度を上回ってしまう傾向があり、引き続き内部事務経費等の削減に努める。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35</xdr:row>
      <xdr:rowOff>95809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467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35</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46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69291</xdr:rowOff>
    </xdr:from>
    <xdr:to>
      <xdr:col>15</xdr:col>
      <xdr:colOff>50800</xdr:colOff>
      <xdr:row>35</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00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69291</xdr:rowOff>
    </xdr:from>
    <xdr:to>
      <xdr:col>10</xdr:col>
      <xdr:colOff>114300</xdr:colOff>
      <xdr:row>35</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004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45009</xdr:rowOff>
    </xdr:from>
    <xdr:to>
      <xdr:col>24</xdr:col>
      <xdr:colOff>114300</xdr:colOff>
      <xdr:row>35</xdr:row>
      <xdr:rowOff>146609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23436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33122</xdr:rowOff>
    </xdr:from>
    <xdr:to>
      <xdr:col>20</xdr:col>
      <xdr:colOff>38100</xdr:colOff>
      <xdr:row>35</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125849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47752</xdr:rowOff>
    </xdr:from>
    <xdr:to>
      <xdr:col>15</xdr:col>
      <xdr:colOff>101600</xdr:colOff>
      <xdr:row>35</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140479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18491</xdr:rowOff>
    </xdr:from>
    <xdr:to>
      <xdr:col>10</xdr:col>
      <xdr:colOff>165100</xdr:colOff>
      <xdr:row>35</xdr:row>
      <xdr:rowOff>120091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37693</xdr:rowOff>
    </xdr:from>
    <xdr:to>
      <xdr:col>6</xdr:col>
      <xdr:colOff>38100</xdr:colOff>
      <xdr:row>35</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47414</xdr:rowOff>
    </xdr:from>
    <xdr:to>
      <xdr:col>24</xdr:col>
      <xdr:colOff>63500</xdr:colOff>
      <xdr:row>54</xdr:row>
      <xdr:rowOff>138298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05714"/>
          <a:ext cx="8382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40655</xdr:rowOff>
    </xdr:from>
    <xdr:to>
      <xdr:col>19</xdr:col>
      <xdr:colOff>177800</xdr:colOff>
      <xdr:row>54</xdr:row>
      <xdr:rowOff>138298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84605"/>
          <a:ext cx="889000" cy="6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40655</xdr:rowOff>
    </xdr:from>
    <xdr:to>
      <xdr:col>15</xdr:col>
      <xdr:colOff>50800</xdr:colOff>
      <xdr:row>56</xdr:row>
      <xdr:rowOff>169517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84605"/>
          <a:ext cx="889000" cy="9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169517</xdr:rowOff>
    </xdr:from>
    <xdr:to>
      <xdr:col>10</xdr:col>
      <xdr:colOff>114300</xdr:colOff>
      <xdr:row>57</xdr:row>
      <xdr:rowOff>5672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0717"/>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168064</xdr:rowOff>
    </xdr:from>
    <xdr:to>
      <xdr:col>24</xdr:col>
      <xdr:colOff>114300</xdr:colOff>
      <xdr:row>54</xdr:row>
      <xdr:rowOff>98214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19491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87498</xdr:rowOff>
    </xdr:from>
    <xdr:to>
      <xdr:col>20</xdr:col>
      <xdr:colOff>38100</xdr:colOff>
      <xdr:row>55</xdr:row>
      <xdr:rowOff>17648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34175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161305</xdr:rowOff>
    </xdr:from>
    <xdr:to>
      <xdr:col>15</xdr:col>
      <xdr:colOff>101600</xdr:colOff>
      <xdr:row>51</xdr:row>
      <xdr:rowOff>91455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107982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118717</xdr:rowOff>
    </xdr:from>
    <xdr:to>
      <xdr:col>10</xdr:col>
      <xdr:colOff>165100</xdr:colOff>
      <xdr:row>57</xdr:row>
      <xdr:rowOff>48867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65394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126322</xdr:rowOff>
    </xdr:from>
    <xdr:to>
      <xdr:col>6</xdr:col>
      <xdr:colOff>38100</xdr:colOff>
      <xdr:row>57</xdr:row>
      <xdr:rowOff>56472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72999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0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71798</xdr:rowOff>
    </xdr:from>
    <xdr:to>
      <xdr:col>24</xdr:col>
      <xdr:colOff>63500</xdr:colOff>
      <xdr:row>75</xdr:row>
      <xdr:rowOff>131097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0548"/>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71798</xdr:rowOff>
    </xdr:from>
    <xdr:to>
      <xdr:col>19</xdr:col>
      <xdr:colOff>177800</xdr:colOff>
      <xdr:row>76</xdr:row>
      <xdr:rowOff>140790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0548"/>
          <a:ext cx="889000" cy="2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140790</xdr:rowOff>
    </xdr:from>
    <xdr:to>
      <xdr:col>15</xdr:col>
      <xdr:colOff>50800</xdr:colOff>
      <xdr:row>76</xdr:row>
      <xdr:rowOff>163993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099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163993</xdr:rowOff>
    </xdr:from>
    <xdr:to>
      <xdr:col>10</xdr:col>
      <xdr:colOff>114300</xdr:colOff>
      <xdr:row>77</xdr:row>
      <xdr:rowOff>74199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4193"/>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80297</xdr:rowOff>
    </xdr:from>
    <xdr:to>
      <xdr:col>24</xdr:col>
      <xdr:colOff>114300</xdr:colOff>
      <xdr:row>76</xdr:row>
      <xdr:rowOff>10446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9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58724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1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20998</xdr:rowOff>
    </xdr:from>
    <xdr:to>
      <xdr:col>20</xdr:col>
      <xdr:colOff>38100</xdr:colOff>
      <xdr:row>75</xdr:row>
      <xdr:rowOff>122598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113726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89990</xdr:rowOff>
    </xdr:from>
    <xdr:to>
      <xdr:col>15</xdr:col>
      <xdr:colOff>101600</xdr:colOff>
      <xdr:row>77</xdr:row>
      <xdr:rowOff>20140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113193</xdr:rowOff>
    </xdr:from>
    <xdr:to>
      <xdr:col>10</xdr:col>
      <xdr:colOff>165100</xdr:colOff>
      <xdr:row>77</xdr:row>
      <xdr:rowOff>43343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34470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23399</xdr:rowOff>
    </xdr:from>
    <xdr:to>
      <xdr:col>6</xdr:col>
      <xdr:colOff>38100</xdr:colOff>
      <xdr:row>77</xdr:row>
      <xdr:rowOff>124999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131742</xdr:rowOff>
    </xdr:from>
    <xdr:to>
      <xdr:col>24</xdr:col>
      <xdr:colOff>63500</xdr:colOff>
      <xdr:row>99</xdr:row>
      <xdr:rowOff>6480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3842"/>
          <a:ext cx="8382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6480</xdr:rowOff>
    </xdr:from>
    <xdr:to>
      <xdr:col>19</xdr:col>
      <xdr:colOff>177800</xdr:colOff>
      <xdr:row>99</xdr:row>
      <xdr:rowOff>71414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0030"/>
          <a:ext cx="8890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71414</xdr:rowOff>
    </xdr:from>
    <xdr:to>
      <xdr:col>15</xdr:col>
      <xdr:colOff>50800</xdr:colOff>
      <xdr:row>99</xdr:row>
      <xdr:rowOff>83324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4964"/>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83324</xdr:rowOff>
    </xdr:from>
    <xdr:to>
      <xdr:col>10</xdr:col>
      <xdr:colOff>114300</xdr:colOff>
      <xdr:row>99</xdr:row>
      <xdr:rowOff>123219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56874"/>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80942</xdr:rowOff>
    </xdr:from>
    <xdr:to>
      <xdr:col>24</xdr:col>
      <xdr:colOff>114300</xdr:colOff>
      <xdr:row>99</xdr:row>
      <xdr:rowOff>11092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59369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127130</xdr:rowOff>
    </xdr:from>
    <xdr:to>
      <xdr:col>20</xdr:col>
      <xdr:colOff>38100</xdr:colOff>
      <xdr:row>99</xdr:row>
      <xdr:rowOff>57280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48407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20614</xdr:rowOff>
    </xdr:from>
    <xdr:to>
      <xdr:col>15</xdr:col>
      <xdr:colOff>101600</xdr:colOff>
      <xdr:row>99</xdr:row>
      <xdr:rowOff>122214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113341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32524</xdr:rowOff>
    </xdr:from>
    <xdr:to>
      <xdr:col>10</xdr:col>
      <xdr:colOff>165100</xdr:colOff>
      <xdr:row>99</xdr:row>
      <xdr:rowOff>134124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125251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72419</xdr:rowOff>
    </xdr:from>
    <xdr:to>
      <xdr:col>6</xdr:col>
      <xdr:colOff>38100</xdr:colOff>
      <xdr:row>100</xdr:row>
      <xdr:rowOff>2569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165146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21209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699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20447</xdr:rowOff>
    </xdr:from>
    <xdr:to>
      <xdr:col>50</xdr:col>
      <xdr:colOff>114300</xdr:colOff>
      <xdr:row>39</xdr:row>
      <xdr:rowOff>20447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06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20447</xdr:rowOff>
    </xdr:from>
    <xdr:to>
      <xdr:col>45</xdr:col>
      <xdr:colOff>177800</xdr:colOff>
      <xdr:row>39</xdr:row>
      <xdr:rowOff>20828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69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141859</xdr:rowOff>
    </xdr:from>
    <xdr:to>
      <xdr:col>55</xdr:col>
      <xdr:colOff>50800</xdr:colOff>
      <xdr:row>39</xdr:row>
      <xdr:rowOff>72009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56786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141097</xdr:rowOff>
    </xdr:from>
    <xdr:to>
      <xdr:col>50</xdr:col>
      <xdr:colOff>165100</xdr:colOff>
      <xdr:row>39</xdr:row>
      <xdr:rowOff>71247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62374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141097</xdr:rowOff>
    </xdr:from>
    <xdr:to>
      <xdr:col>46</xdr:col>
      <xdr:colOff>38100</xdr:colOff>
      <xdr:row>39</xdr:row>
      <xdr:rowOff>71247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62374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62755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71899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167799</xdr:rowOff>
    </xdr:from>
    <xdr:to>
      <xdr:col>55</xdr:col>
      <xdr:colOff>0</xdr:colOff>
      <xdr:row>58</xdr:row>
      <xdr:rowOff>57385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0449"/>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157111</xdr:rowOff>
    </xdr:from>
    <xdr:to>
      <xdr:col>50</xdr:col>
      <xdr:colOff>114300</xdr:colOff>
      <xdr:row>58</xdr:row>
      <xdr:rowOff>57385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29761"/>
          <a:ext cx="889000" cy="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157111</xdr:rowOff>
    </xdr:from>
    <xdr:to>
      <xdr:col>45</xdr:col>
      <xdr:colOff>177800</xdr:colOff>
      <xdr:row>58</xdr:row>
      <xdr:rowOff>28277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29761"/>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169970</xdr:rowOff>
    </xdr:from>
    <xdr:to>
      <xdr:col>41</xdr:col>
      <xdr:colOff>50800</xdr:colOff>
      <xdr:row>58</xdr:row>
      <xdr:rowOff>28277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2620"/>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116999</xdr:rowOff>
    </xdr:from>
    <xdr:to>
      <xdr:col>55</xdr:col>
      <xdr:colOff>50800</xdr:colOff>
      <xdr:row>58</xdr:row>
      <xdr:rowOff>47149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139876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6585</xdr:rowOff>
    </xdr:from>
    <xdr:to>
      <xdr:col>50</xdr:col>
      <xdr:colOff>165100</xdr:colOff>
      <xdr:row>58</xdr:row>
      <xdr:rowOff>108185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124712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106311</xdr:rowOff>
    </xdr:from>
    <xdr:to>
      <xdr:col>46</xdr:col>
      <xdr:colOff>38100</xdr:colOff>
      <xdr:row>58</xdr:row>
      <xdr:rowOff>36461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52988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148927</xdr:rowOff>
    </xdr:from>
    <xdr:to>
      <xdr:col>41</xdr:col>
      <xdr:colOff>101600</xdr:colOff>
      <xdr:row>58</xdr:row>
      <xdr:rowOff>79077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95604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6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119170</xdr:rowOff>
    </xdr:from>
    <xdr:to>
      <xdr:col>36</xdr:col>
      <xdr:colOff>165100</xdr:colOff>
      <xdr:row>58</xdr:row>
      <xdr:rowOff>49320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65847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147929</xdr:rowOff>
    </xdr:from>
    <xdr:to>
      <xdr:col>55</xdr:col>
      <xdr:colOff>0</xdr:colOff>
      <xdr:row>77</xdr:row>
      <xdr:rowOff>25857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7812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161646</xdr:rowOff>
    </xdr:from>
    <xdr:to>
      <xdr:col>50</xdr:col>
      <xdr:colOff>114300</xdr:colOff>
      <xdr:row>77</xdr:row>
      <xdr:rowOff>25857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9184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161646</xdr:rowOff>
    </xdr:from>
    <xdr:to>
      <xdr:col>45</xdr:col>
      <xdr:colOff>177800</xdr:colOff>
      <xdr:row>77</xdr:row>
      <xdr:rowOff>61861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91846"/>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61861</xdr:rowOff>
    </xdr:from>
    <xdr:to>
      <xdr:col>41</xdr:col>
      <xdr:colOff>50800</xdr:colOff>
      <xdr:row>78</xdr:row>
      <xdr:rowOff>73177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3511"/>
          <a:ext cx="8890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97129</xdr:rowOff>
    </xdr:from>
    <xdr:to>
      <xdr:col>55</xdr:col>
      <xdr:colOff>50800</xdr:colOff>
      <xdr:row>77</xdr:row>
      <xdr:rowOff>27279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120006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146507</xdr:rowOff>
    </xdr:from>
    <xdr:to>
      <xdr:col>50</xdr:col>
      <xdr:colOff>165100</xdr:colOff>
      <xdr:row>77</xdr:row>
      <xdr:rowOff>76657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67784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110846</xdr:rowOff>
    </xdr:from>
    <xdr:to>
      <xdr:col>46</xdr:col>
      <xdr:colOff>38100</xdr:colOff>
      <xdr:row>77</xdr:row>
      <xdr:rowOff>40996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32123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11061</xdr:rowOff>
    </xdr:from>
    <xdr:to>
      <xdr:col>41</xdr:col>
      <xdr:colOff>101600</xdr:colOff>
      <xdr:row>77</xdr:row>
      <xdr:rowOff>112661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129188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8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22377</xdr:rowOff>
    </xdr:from>
    <xdr:to>
      <xdr:col>36</xdr:col>
      <xdr:colOff>165100</xdr:colOff>
      <xdr:row>78</xdr:row>
      <xdr:rowOff>123977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115104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84460</xdr:rowOff>
    </xdr:from>
    <xdr:to>
      <xdr:col>55</xdr:col>
      <xdr:colOff>0</xdr:colOff>
      <xdr:row>97</xdr:row>
      <xdr:rowOff>93343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15110"/>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84460</xdr:rowOff>
    </xdr:from>
    <xdr:to>
      <xdr:col>50</xdr:col>
      <xdr:colOff>114300</xdr:colOff>
      <xdr:row>97</xdr:row>
      <xdr:rowOff>166022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15110"/>
          <a:ext cx="889000" cy="8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166022</xdr:rowOff>
    </xdr:from>
    <xdr:to>
      <xdr:col>45</xdr:col>
      <xdr:colOff>177800</xdr:colOff>
      <xdr:row>98</xdr:row>
      <xdr:rowOff>13905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6672"/>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13905</xdr:rowOff>
    </xdr:from>
    <xdr:to>
      <xdr:col>41</xdr:col>
      <xdr:colOff>50800</xdr:colOff>
      <xdr:row>98</xdr:row>
      <xdr:rowOff>44994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600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42543</xdr:rowOff>
    </xdr:from>
    <xdr:to>
      <xdr:col>55</xdr:col>
      <xdr:colOff>50800</xdr:colOff>
      <xdr:row>97</xdr:row>
      <xdr:rowOff>144143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65420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33660</xdr:rowOff>
    </xdr:from>
    <xdr:to>
      <xdr:col>50</xdr:col>
      <xdr:colOff>165100</xdr:colOff>
      <xdr:row>97</xdr:row>
      <xdr:rowOff>135260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151787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115222</xdr:rowOff>
    </xdr:from>
    <xdr:to>
      <xdr:col>46</xdr:col>
      <xdr:colOff>38100</xdr:colOff>
      <xdr:row>98</xdr:row>
      <xdr:rowOff>45372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36499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134555</xdr:rowOff>
    </xdr:from>
    <xdr:to>
      <xdr:col>41</xdr:col>
      <xdr:colOff>101600</xdr:colOff>
      <xdr:row>98</xdr:row>
      <xdr:rowOff>64705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165644</xdr:rowOff>
    </xdr:from>
    <xdr:to>
      <xdr:col>36</xdr:col>
      <xdr:colOff>165100</xdr:colOff>
      <xdr:row>98</xdr:row>
      <xdr:rowOff>95794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151862</xdr:rowOff>
    </xdr:from>
    <xdr:to>
      <xdr:col>85</xdr:col>
      <xdr:colOff>127000</xdr:colOff>
      <xdr:row>38</xdr:row>
      <xdr:rowOff>9169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95512"/>
          <a:ext cx="838200" cy="2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128179</xdr:rowOff>
    </xdr:from>
    <xdr:to>
      <xdr:col>81</xdr:col>
      <xdr:colOff>50800</xdr:colOff>
      <xdr:row>38</xdr:row>
      <xdr:rowOff>9169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71829"/>
          <a:ext cx="8890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115423</xdr:rowOff>
    </xdr:from>
    <xdr:to>
      <xdr:col>76</xdr:col>
      <xdr:colOff>114300</xdr:colOff>
      <xdr:row>37</xdr:row>
      <xdr:rowOff>128179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5907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115423</xdr:rowOff>
    </xdr:from>
    <xdr:to>
      <xdr:col>71</xdr:col>
      <xdr:colOff>177800</xdr:colOff>
      <xdr:row>37</xdr:row>
      <xdr:rowOff>153507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907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101062</xdr:rowOff>
    </xdr:from>
    <xdr:to>
      <xdr:col>85</xdr:col>
      <xdr:colOff>177800</xdr:colOff>
      <xdr:row>38</xdr:row>
      <xdr:rowOff>31212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79489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129819</xdr:rowOff>
    </xdr:from>
    <xdr:to>
      <xdr:col>81</xdr:col>
      <xdr:colOff>101600</xdr:colOff>
      <xdr:row>38</xdr:row>
      <xdr:rowOff>59969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51096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77379</xdr:rowOff>
    </xdr:from>
    <xdr:to>
      <xdr:col>76</xdr:col>
      <xdr:colOff>165100</xdr:colOff>
      <xdr:row>38</xdr:row>
      <xdr:rowOff>7528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170105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64623</xdr:rowOff>
    </xdr:from>
    <xdr:to>
      <xdr:col>72</xdr:col>
      <xdr:colOff>38100</xdr:colOff>
      <xdr:row>37</xdr:row>
      <xdr:rowOff>166222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157349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102707</xdr:rowOff>
    </xdr:from>
    <xdr:to>
      <xdr:col>67</xdr:col>
      <xdr:colOff>101600</xdr:colOff>
      <xdr:row>38</xdr:row>
      <xdr:rowOff>32857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23985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34772</xdr:rowOff>
    </xdr:from>
    <xdr:to>
      <xdr:col>85</xdr:col>
      <xdr:colOff>127000</xdr:colOff>
      <xdr:row>56</xdr:row>
      <xdr:rowOff>68015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35972"/>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68015</xdr:rowOff>
    </xdr:from>
    <xdr:to>
      <xdr:col>81</xdr:col>
      <xdr:colOff>50800</xdr:colOff>
      <xdr:row>57</xdr:row>
      <xdr:rowOff>51251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69215"/>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168275</xdr:rowOff>
    </xdr:from>
    <xdr:to>
      <xdr:col>76</xdr:col>
      <xdr:colOff>114300</xdr:colOff>
      <xdr:row>57</xdr:row>
      <xdr:rowOff>51251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8025"/>
          <a:ext cx="889000" cy="2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168275</xdr:rowOff>
    </xdr:from>
    <xdr:to>
      <xdr:col>71</xdr:col>
      <xdr:colOff>177800</xdr:colOff>
      <xdr:row>57</xdr:row>
      <xdr:rowOff>129032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8025"/>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155422</xdr:rowOff>
    </xdr:from>
    <xdr:to>
      <xdr:col>85</xdr:col>
      <xdr:colOff>177800</xdr:colOff>
      <xdr:row>56</xdr:row>
      <xdr:rowOff>85572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133849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17215</xdr:rowOff>
    </xdr:from>
    <xdr:to>
      <xdr:col>81</xdr:col>
      <xdr:colOff>101600</xdr:colOff>
      <xdr:row>56</xdr:row>
      <xdr:rowOff>118815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109942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451</xdr:rowOff>
    </xdr:from>
    <xdr:to>
      <xdr:col>76</xdr:col>
      <xdr:colOff>165100</xdr:colOff>
      <xdr:row>57</xdr:row>
      <xdr:rowOff>102051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93178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117475</xdr:rowOff>
    </xdr:from>
    <xdr:to>
      <xdr:col>72</xdr:col>
      <xdr:colOff>38100</xdr:colOff>
      <xdr:row>56</xdr:row>
      <xdr:rowOff>47625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64152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78232</xdr:rowOff>
    </xdr:from>
    <xdr:to>
      <xdr:col>67</xdr:col>
      <xdr:colOff>101600</xdr:colOff>
      <xdr:row>58</xdr:row>
      <xdr:rowOff>8382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170959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127493</xdr:rowOff>
    </xdr:from>
    <xdr:to>
      <xdr:col>85</xdr:col>
      <xdr:colOff>127000</xdr:colOff>
      <xdr:row>78</xdr:row>
      <xdr:rowOff>132293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059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109204</xdr:rowOff>
    </xdr:from>
    <xdr:to>
      <xdr:col>81</xdr:col>
      <xdr:colOff>50800</xdr:colOff>
      <xdr:row>78</xdr:row>
      <xdr:rowOff>132293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230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111125</xdr:rowOff>
    </xdr:from>
    <xdr:to>
      <xdr:col>76</xdr:col>
      <xdr:colOff>114300</xdr:colOff>
      <xdr:row>78</xdr:row>
      <xdr:rowOff>109204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12775"/>
          <a:ext cx="889000" cy="1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111125</xdr:rowOff>
    </xdr:from>
    <xdr:to>
      <xdr:col>71</xdr:col>
      <xdr:colOff>177800</xdr:colOff>
      <xdr:row>78</xdr:row>
      <xdr:rowOff>75738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12775"/>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76693</xdr:rowOff>
    </xdr:from>
    <xdr:to>
      <xdr:col>85</xdr:col>
      <xdr:colOff>177800</xdr:colOff>
      <xdr:row>79</xdr:row>
      <xdr:rowOff>6843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81493</xdr:rowOff>
    </xdr:from>
    <xdr:to>
      <xdr:col>81</xdr:col>
      <xdr:colOff>101600</xdr:colOff>
      <xdr:row>79</xdr:row>
      <xdr:rowOff>11643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2770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58404</xdr:rowOff>
    </xdr:from>
    <xdr:to>
      <xdr:col>76</xdr:col>
      <xdr:colOff>165100</xdr:colOff>
      <xdr:row>78</xdr:row>
      <xdr:rowOff>160004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151131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2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60325</xdr:rowOff>
    </xdr:from>
    <xdr:to>
      <xdr:col>72</xdr:col>
      <xdr:colOff>38100</xdr:colOff>
      <xdr:row>77</xdr:row>
      <xdr:rowOff>161925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7002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24938</xdr:rowOff>
    </xdr:from>
    <xdr:to>
      <xdr:col>67</xdr:col>
      <xdr:colOff>101600</xdr:colOff>
      <xdr:row>78</xdr:row>
      <xdr:rowOff>126538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129629</xdr:rowOff>
    </xdr:from>
    <xdr:to>
      <xdr:col>85</xdr:col>
      <xdr:colOff>127000</xdr:colOff>
      <xdr:row>95</xdr:row>
      <xdr:rowOff>130263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17379"/>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129629</xdr:rowOff>
    </xdr:from>
    <xdr:to>
      <xdr:col>81</xdr:col>
      <xdr:colOff>50800</xdr:colOff>
      <xdr:row>95</xdr:row>
      <xdr:rowOff>136004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17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122098</xdr:rowOff>
    </xdr:from>
    <xdr:to>
      <xdr:col>76</xdr:col>
      <xdr:colOff>114300</xdr:colOff>
      <xdr:row>95</xdr:row>
      <xdr:rowOff>136004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09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110173</xdr:rowOff>
    </xdr:from>
    <xdr:to>
      <xdr:col>71</xdr:col>
      <xdr:colOff>177800</xdr:colOff>
      <xdr:row>95</xdr:row>
      <xdr:rowOff>122098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9792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79463</xdr:rowOff>
    </xdr:from>
    <xdr:to>
      <xdr:col>85</xdr:col>
      <xdr:colOff>177800</xdr:colOff>
      <xdr:row>96</xdr:row>
      <xdr:rowOff>9613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102340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78829</xdr:rowOff>
    </xdr:from>
    <xdr:to>
      <xdr:col>81</xdr:col>
      <xdr:colOff>101600</xdr:colOff>
      <xdr:row>96</xdr:row>
      <xdr:rowOff>8979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25506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85204</xdr:rowOff>
    </xdr:from>
    <xdr:to>
      <xdr:col>76</xdr:col>
      <xdr:colOff>165100</xdr:colOff>
      <xdr:row>96</xdr:row>
      <xdr:rowOff>15354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31881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71298</xdr:rowOff>
    </xdr:from>
    <xdr:to>
      <xdr:col>72</xdr:col>
      <xdr:colOff>38100</xdr:colOff>
      <xdr:row>96</xdr:row>
      <xdr:rowOff>1448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17975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59373</xdr:rowOff>
    </xdr:from>
    <xdr:to>
      <xdr:col>67</xdr:col>
      <xdr:colOff>101600</xdr:colOff>
      <xdr:row>95</xdr:row>
      <xdr:rowOff>160973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ほとんどの目的別項目において、類似団体平均と近い数値となっている。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総務費については、ふるさと納税に関連する経費の増加が大幅な増加の要因となっている。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衛生費については、病院事業への繰り出しやごみ処理施設の除却事業が増加の要因となっている。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民生費については、子育て世帯への臨時特別給付金事業などコロナ禍に伴う支援事業の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公債費については、過去の大型建設事業に係る元金償還の影響により類似団体と比較すると高い数値となっているが、今後も元金償還を上回らない市債発行に努め、財政の健全化に取り組む。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百万円を積み立てたことにより、標準財政規模に占める割合が上昇した。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実質単年度収支については、令和元年度に引き続き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今後も厳しい財政運営を強いられているが、亀岡市行財政改革大綱に基づき、基金に依存しない健全な財政運営が推進できるよう、引き続き財政健全化に努める。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各会計において、連結実質赤字比率に係る黒字額の増減がある中で、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全体で見ると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一般会計については、寄附金や地方交付税の増等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国庫支出金や地方債の減により収支が悪化し、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前年度に比べ黒字額の比率が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水道事業会計については、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減価償却費や固定資産譲渡損の増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等により黒字額の比率が減少した。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下水道事業会計については、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動力費等の増加による処理場費の増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により黒字額の比率が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）が前年度と比較して増加したため、実質公債費比率は、単年度では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将来負担比率については、前年度と比較して改善している。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）の内、一般会計等に係る地方債の現在高や、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見込額等が減少したため、全体として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・ふるさと寄附金を京都・亀岡ふるさと力向上基金に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百万円積み立てた一方、各種事業経費の財源に充てるため、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・京都・亀岡ふるさと力向上基金については、ふるさと納税等による支援が得られるよう、事業を充実させるとともに、財源の確保を図ることで基金に依存しない財政運営に努める必要がある。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・各種基金については、基金の設置目的に応じて、適正に運用を行っていく。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・生涯学習振興基金：生涯学習振興事業の推進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・河川整備基金：河川の改修整備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・京都・亀岡ふるさと力向上基金：ふるさと納税等を財源とした各種事業の実施</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・京都・亀岡ふるさと力向上基金：ふるさと寄附金を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・京都・亀岡ふるさと力向上基金：ふるさと寄附金を、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・生涯学習振興基金：生涯学習振興寄附金を、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・生涯学習振興基金：生涯学習振興の推進のため、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・各種基金の設置目的に応じて、運用を図る中で、まちづくりを推進していく。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・経済状況の著しい変動等による大幅な税収減や災害等の緊急対策に備えるため、確保に努める。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・臨時財政対策債償還基金費を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千円償還のために取り崩したことによりによりほぼ増減なし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・市債の償還計画を踏まえ、財政状況に応じて計画的に運用していく。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月に策定した公共施設等総合管理計画において、公共施設等の延べ床面積を</a:t>
          </a:r>
          <a:r>
            <a:rPr kumimoji="1" lang="en-US" altLang="ja-JP" sz="1000">
              <a:solidFill>
                <a:schemeClr val="dk1"/>
              </a:solidFill>
              <a:effectLst/>
              <a:latin typeface="+mn-lt"/>
              <a:ea typeface="+mn-ea"/>
              <a:cs typeface="+mn-cs"/>
            </a:rPr>
            <a:t>10.7</a:t>
          </a:r>
          <a:r>
            <a:rPr kumimoji="1" lang="ja-JP" altLang="ja-JP" sz="1000">
              <a:solidFill>
                <a:schemeClr val="dk1"/>
              </a:solidFill>
              <a:effectLst/>
              <a:latin typeface="+mn-lt"/>
              <a:ea typeface="+mn-ea"/>
              <a:cs typeface="+mn-cs"/>
            </a:rPr>
            <a:t>％削減する目標のもと、公共施設の集約化・複合化や除却を進めていることから、類似団体平均、及び京都府平均を下回っている。</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有形固定資産減価償却率については、上昇傾向にあるものの、それぞれの公共施設等について個別施設計画を策定済みであり、今後も当該計画に基づいた施設の維持管理を適切に進めていく。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150336</xdr:rowOff>
    </xdr:from>
    <xdr:to>
      <xdr:col>23</xdr:col>
      <xdr:colOff>136525</xdr:colOff>
      <xdr:row>31</xdr:row>
      <xdr:rowOff>80486</xdr:rowOff>
    </xdr:to>
    <xdr:sp macro="" textlink="">
      <xdr:nvSpPr>
        <xdr:cNvPr id="85" name="楕円 84"/>
        <xdr:cNvSpPr/>
      </xdr:nvSpPr>
      <xdr:spPr>
        <a:xfrm>
          <a:off x="4711700" y="60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1763</xdr:rowOff>
    </xdr:from>
    <xdr:ext cx="405111" cy="259045"/>
    <xdr:sp macro="" textlink="">
      <xdr:nvSpPr>
        <xdr:cNvPr id="86" name="有形固定資産減価償却率該当値テキスト"/>
        <xdr:cNvSpPr txBox="1"/>
      </xdr:nvSpPr>
      <xdr:spPr>
        <a:xfrm>
          <a:off x="4813300" y="591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117951</xdr:rowOff>
    </xdr:from>
    <xdr:to>
      <xdr:col>19</xdr:col>
      <xdr:colOff>187325</xdr:colOff>
      <xdr:row>31</xdr:row>
      <xdr:rowOff>48101</xdr:rowOff>
    </xdr:to>
    <xdr:sp macro="" textlink="">
      <xdr:nvSpPr>
        <xdr:cNvPr id="87" name="楕円 86"/>
        <xdr:cNvSpPr/>
      </xdr:nvSpPr>
      <xdr:spPr>
        <a:xfrm>
          <a:off x="4000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168751</xdr:rowOff>
    </xdr:from>
    <xdr:to>
      <xdr:col>23</xdr:col>
      <xdr:colOff>85725</xdr:colOff>
      <xdr:row>31</xdr:row>
      <xdr:rowOff>29686</xdr:rowOff>
    </xdr:to>
    <xdr:cxnSp macro="">
      <xdr:nvCxnSpPr>
        <xdr:cNvPr id="88" name="直線コネクタ 87"/>
        <xdr:cNvCxnSpPr/>
      </xdr:nvCxnSpPr>
      <xdr:spPr>
        <a:xfrm>
          <a:off x="4051300" y="6083776"/>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74771</xdr:rowOff>
    </xdr:from>
    <xdr:to>
      <xdr:col>15</xdr:col>
      <xdr:colOff>187325</xdr:colOff>
      <xdr:row>31</xdr:row>
      <xdr:rowOff>4921</xdr:rowOff>
    </xdr:to>
    <xdr:sp macro="" textlink="">
      <xdr:nvSpPr>
        <xdr:cNvPr id="89" name="楕円 88"/>
        <xdr:cNvSpPr/>
      </xdr:nvSpPr>
      <xdr:spPr>
        <a:xfrm>
          <a:off x="32385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125571</xdr:rowOff>
    </xdr:from>
    <xdr:to>
      <xdr:col>19</xdr:col>
      <xdr:colOff>136525</xdr:colOff>
      <xdr:row>30</xdr:row>
      <xdr:rowOff>168751</xdr:rowOff>
    </xdr:to>
    <xdr:cxnSp macro="">
      <xdr:nvCxnSpPr>
        <xdr:cNvPr id="90" name="直線コネクタ 89"/>
        <xdr:cNvCxnSpPr/>
      </xdr:nvCxnSpPr>
      <xdr:spPr>
        <a:xfrm>
          <a:off x="3289300" y="604059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31591</xdr:rowOff>
    </xdr:from>
    <xdr:to>
      <xdr:col>11</xdr:col>
      <xdr:colOff>187325</xdr:colOff>
      <xdr:row>30</xdr:row>
      <xdr:rowOff>133191</xdr:rowOff>
    </xdr:to>
    <xdr:sp macro="" textlink="">
      <xdr:nvSpPr>
        <xdr:cNvPr id="91" name="楕円 90"/>
        <xdr:cNvSpPr/>
      </xdr:nvSpPr>
      <xdr:spPr>
        <a:xfrm>
          <a:off x="2476500" y="59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82391</xdr:rowOff>
    </xdr:from>
    <xdr:to>
      <xdr:col>15</xdr:col>
      <xdr:colOff>136525</xdr:colOff>
      <xdr:row>30</xdr:row>
      <xdr:rowOff>125571</xdr:rowOff>
    </xdr:to>
    <xdr:cxnSp macro="">
      <xdr:nvCxnSpPr>
        <xdr:cNvPr id="92" name="直線コネクタ 91"/>
        <xdr:cNvCxnSpPr/>
      </xdr:nvCxnSpPr>
      <xdr:spPr>
        <a:xfrm>
          <a:off x="2527300" y="599741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159861</xdr:rowOff>
    </xdr:from>
    <xdr:to>
      <xdr:col>7</xdr:col>
      <xdr:colOff>187325</xdr:colOff>
      <xdr:row>30</xdr:row>
      <xdr:rowOff>90011</xdr:rowOff>
    </xdr:to>
    <xdr:sp macro="" textlink="">
      <xdr:nvSpPr>
        <xdr:cNvPr id="93" name="楕円 92"/>
        <xdr:cNvSpPr/>
      </xdr:nvSpPr>
      <xdr:spPr>
        <a:xfrm>
          <a:off x="1714500" y="59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39211</xdr:rowOff>
    </xdr:from>
    <xdr:to>
      <xdr:col>11</xdr:col>
      <xdr:colOff>136525</xdr:colOff>
      <xdr:row>30</xdr:row>
      <xdr:rowOff>82391</xdr:rowOff>
    </xdr:to>
    <xdr:cxnSp macro="">
      <xdr:nvCxnSpPr>
        <xdr:cNvPr id="94" name="直線コネクタ 93"/>
        <xdr:cNvCxnSpPr/>
      </xdr:nvCxnSpPr>
      <xdr:spPr>
        <a:xfrm>
          <a:off x="1765300" y="595423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xdr:cNvSpPr txBox="1"/>
      </xdr:nvSpPr>
      <xdr:spPr>
        <a:xfrm>
          <a:off x="3086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xdr:cNvSpPr txBox="1"/>
      </xdr:nvSpPr>
      <xdr:spPr>
        <a:xfrm>
          <a:off x="1562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64628</xdr:rowOff>
    </xdr:from>
    <xdr:ext cx="405111" cy="259045"/>
    <xdr:sp macro="" textlink="">
      <xdr:nvSpPr>
        <xdr:cNvPr id="99" name="n_1mainValue有形固定資産減価償却率"/>
        <xdr:cNvSpPr txBox="1"/>
      </xdr:nvSpPr>
      <xdr:spPr>
        <a:xfrm>
          <a:off x="3836044" y="580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21448</xdr:rowOff>
    </xdr:from>
    <xdr:ext cx="405111" cy="259045"/>
    <xdr:sp macro="" textlink="">
      <xdr:nvSpPr>
        <xdr:cNvPr id="100" name="n_2mainValue有形固定資産減価償却率"/>
        <xdr:cNvSpPr txBox="1"/>
      </xdr:nvSpPr>
      <xdr:spPr>
        <a:xfrm>
          <a:off x="30867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149718</xdr:rowOff>
    </xdr:from>
    <xdr:ext cx="405111" cy="259045"/>
    <xdr:sp macro="" textlink="">
      <xdr:nvSpPr>
        <xdr:cNvPr id="101" name="n_3mainValue有形固定資産減価償却率"/>
        <xdr:cNvSpPr txBox="1"/>
      </xdr:nvSpPr>
      <xdr:spPr>
        <a:xfrm>
          <a:off x="2324744" y="572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106538</xdr:rowOff>
    </xdr:from>
    <xdr:ext cx="405111" cy="259045"/>
    <xdr:sp macro="" textlink="">
      <xdr:nvSpPr>
        <xdr:cNvPr id="102" name="n_4mainValue有形固定資産減価償却率"/>
        <xdr:cNvSpPr txBox="1"/>
      </xdr:nvSpPr>
      <xdr:spPr>
        <a:xfrm>
          <a:off x="1562744" y="567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京都府平均を下回るものの、類似団体平均、全国平均、のいずれと比較しても上回っている。近年は市債の発行を抑制していることから将来負担比率については減少傾向にあり、令和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70.2</a:t>
          </a:r>
          <a:r>
            <a:rPr kumimoji="1" lang="ja-JP" altLang="ja-JP" sz="1050">
              <a:solidFill>
                <a:schemeClr val="dk1"/>
              </a:solidFill>
              <a:effectLst/>
              <a:latin typeface="+mn-lt"/>
              <a:ea typeface="+mn-ea"/>
              <a:cs typeface="+mn-cs"/>
            </a:rPr>
            <a:t>％で過去最も低い率となっている。</a:t>
          </a:r>
          <a:endParaRPr lang="ja-JP" altLang="ja-JP" sz="1050">
            <a:effectLst/>
          </a:endParaRPr>
        </a:p>
        <a:p>
          <a:r>
            <a:rPr kumimoji="1" lang="ja-JP" altLang="ja-JP" sz="1050">
              <a:solidFill>
                <a:schemeClr val="dk1"/>
              </a:solidFill>
              <a:effectLst/>
              <a:latin typeface="+mn-lt"/>
              <a:ea typeface="+mn-ea"/>
              <a:cs typeface="+mn-cs"/>
            </a:rPr>
            <a:t>　歳入の確保及び経常経費の更なる見直しを図るとともに、元金償還を上回らない市債発行により、市債残高の抑制に努める。</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168801</xdr:rowOff>
    </xdr:from>
    <xdr:to>
      <xdr:col>76</xdr:col>
      <xdr:colOff>73025</xdr:colOff>
      <xdr:row>32</xdr:row>
      <xdr:rowOff>98951</xdr:rowOff>
    </xdr:to>
    <xdr:sp macro="" textlink="">
      <xdr:nvSpPr>
        <xdr:cNvPr id="149" name="楕円 148"/>
        <xdr:cNvSpPr/>
      </xdr:nvSpPr>
      <xdr:spPr>
        <a:xfrm>
          <a:off x="14744700" y="62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147228</xdr:rowOff>
    </xdr:from>
    <xdr:ext cx="469744" cy="259045"/>
    <xdr:sp macro="" textlink="">
      <xdr:nvSpPr>
        <xdr:cNvPr id="150" name="債務償還比率該当値テキスト"/>
        <xdr:cNvSpPr txBox="1"/>
      </xdr:nvSpPr>
      <xdr:spPr>
        <a:xfrm>
          <a:off x="14846300" y="62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78894</xdr:rowOff>
    </xdr:from>
    <xdr:to>
      <xdr:col>72</xdr:col>
      <xdr:colOff>123825</xdr:colOff>
      <xdr:row>32</xdr:row>
      <xdr:rowOff>9044</xdr:rowOff>
    </xdr:to>
    <xdr:sp macro="" textlink="">
      <xdr:nvSpPr>
        <xdr:cNvPr id="151" name="楕円 150"/>
        <xdr:cNvSpPr/>
      </xdr:nvSpPr>
      <xdr:spPr>
        <a:xfrm>
          <a:off x="14033500" y="61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129694</xdr:rowOff>
    </xdr:from>
    <xdr:to>
      <xdr:col>76</xdr:col>
      <xdr:colOff>22225</xdr:colOff>
      <xdr:row>32</xdr:row>
      <xdr:rowOff>48151</xdr:rowOff>
    </xdr:to>
    <xdr:cxnSp macro="">
      <xdr:nvCxnSpPr>
        <xdr:cNvPr id="152" name="直線コネクタ 151"/>
        <xdr:cNvCxnSpPr/>
      </xdr:nvCxnSpPr>
      <xdr:spPr>
        <a:xfrm>
          <a:off x="14084300" y="6216169"/>
          <a:ext cx="711200" cy="8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147093</xdr:rowOff>
    </xdr:from>
    <xdr:to>
      <xdr:col>68</xdr:col>
      <xdr:colOff>123825</xdr:colOff>
      <xdr:row>33</xdr:row>
      <xdr:rowOff>77243</xdr:rowOff>
    </xdr:to>
    <xdr:sp macro="" textlink="">
      <xdr:nvSpPr>
        <xdr:cNvPr id="153" name="楕円 152"/>
        <xdr:cNvSpPr/>
      </xdr:nvSpPr>
      <xdr:spPr>
        <a:xfrm>
          <a:off x="13271500" y="64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129694</xdr:rowOff>
    </xdr:from>
    <xdr:to>
      <xdr:col>72</xdr:col>
      <xdr:colOff>73025</xdr:colOff>
      <xdr:row>33</xdr:row>
      <xdr:rowOff>26443</xdr:rowOff>
    </xdr:to>
    <xdr:cxnSp macro="">
      <xdr:nvCxnSpPr>
        <xdr:cNvPr id="154" name="直線コネクタ 153"/>
        <xdr:cNvCxnSpPr/>
      </xdr:nvCxnSpPr>
      <xdr:spPr>
        <a:xfrm flipV="1">
          <a:off x="13322300" y="6216169"/>
          <a:ext cx="762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60461</xdr:rowOff>
    </xdr:from>
    <xdr:to>
      <xdr:col>64</xdr:col>
      <xdr:colOff>123825</xdr:colOff>
      <xdr:row>33</xdr:row>
      <xdr:rowOff>162061</xdr:rowOff>
    </xdr:to>
    <xdr:sp macro="" textlink="">
      <xdr:nvSpPr>
        <xdr:cNvPr id="155" name="楕円 154"/>
        <xdr:cNvSpPr/>
      </xdr:nvSpPr>
      <xdr:spPr>
        <a:xfrm>
          <a:off x="12509500" y="64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26443</xdr:rowOff>
    </xdr:from>
    <xdr:to>
      <xdr:col>68</xdr:col>
      <xdr:colOff>73025</xdr:colOff>
      <xdr:row>33</xdr:row>
      <xdr:rowOff>111261</xdr:rowOff>
    </xdr:to>
    <xdr:cxnSp macro="">
      <xdr:nvCxnSpPr>
        <xdr:cNvPr id="156" name="直線コネクタ 155"/>
        <xdr:cNvCxnSpPr/>
      </xdr:nvCxnSpPr>
      <xdr:spPr>
        <a:xfrm flipV="1">
          <a:off x="12560300" y="6455818"/>
          <a:ext cx="762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3901</xdr:rowOff>
    </xdr:from>
    <xdr:to>
      <xdr:col>60</xdr:col>
      <xdr:colOff>123825</xdr:colOff>
      <xdr:row>34</xdr:row>
      <xdr:rowOff>105501</xdr:rowOff>
    </xdr:to>
    <xdr:sp macro="" textlink="">
      <xdr:nvSpPr>
        <xdr:cNvPr id="157" name="楕円 156"/>
        <xdr:cNvSpPr/>
      </xdr:nvSpPr>
      <xdr:spPr>
        <a:xfrm>
          <a:off x="11747500" y="66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111261</xdr:rowOff>
    </xdr:from>
    <xdr:to>
      <xdr:col>64</xdr:col>
      <xdr:colOff>73025</xdr:colOff>
      <xdr:row>34</xdr:row>
      <xdr:rowOff>54701</xdr:rowOff>
    </xdr:to>
    <xdr:cxnSp macro="">
      <xdr:nvCxnSpPr>
        <xdr:cNvPr id="158" name="直線コネクタ 157"/>
        <xdr:cNvCxnSpPr/>
      </xdr:nvCxnSpPr>
      <xdr:spPr>
        <a:xfrm flipV="1">
          <a:off x="11798300" y="6540636"/>
          <a:ext cx="762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171</xdr:rowOff>
    </xdr:from>
    <xdr:ext cx="469744" cy="259045"/>
    <xdr:sp macro="" textlink="">
      <xdr:nvSpPr>
        <xdr:cNvPr id="163" name="n_1mainValue債務償還比率"/>
        <xdr:cNvSpPr txBox="1"/>
      </xdr:nvSpPr>
      <xdr:spPr>
        <a:xfrm>
          <a:off x="13836727" y="62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68370</xdr:rowOff>
    </xdr:from>
    <xdr:ext cx="469744" cy="259045"/>
    <xdr:sp macro="" textlink="">
      <xdr:nvSpPr>
        <xdr:cNvPr id="164" name="n_2mainValue債務償還比率"/>
        <xdr:cNvSpPr txBox="1"/>
      </xdr:nvSpPr>
      <xdr:spPr>
        <a:xfrm>
          <a:off x="13087427" y="64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153188</xdr:rowOff>
    </xdr:from>
    <xdr:ext cx="469744" cy="259045"/>
    <xdr:sp macro="" textlink="">
      <xdr:nvSpPr>
        <xdr:cNvPr id="165" name="n_3mainValue債務償還比率"/>
        <xdr:cNvSpPr txBox="1"/>
      </xdr:nvSpPr>
      <xdr:spPr>
        <a:xfrm>
          <a:off x="12325427" y="658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96628</xdr:rowOff>
    </xdr:from>
    <xdr:ext cx="469744" cy="259045"/>
    <xdr:sp macro="" textlink="">
      <xdr:nvSpPr>
        <xdr:cNvPr id="166" name="n_4mainValue債務償還比率"/>
        <xdr:cNvSpPr txBox="1"/>
      </xdr:nvSpPr>
      <xdr:spPr>
        <a:xfrm>
          <a:off x="11563427" y="66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38100</xdr:rowOff>
    </xdr:to>
    <xdr:cxnSp macro="">
      <xdr:nvCxnSpPr>
        <xdr:cNvPr id="76" name="直線コネクタ 75"/>
        <xdr:cNvCxnSpPr/>
      </xdr:nvCxnSpPr>
      <xdr:spPr>
        <a:xfrm>
          <a:off x="3797300" y="651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0</xdr:rowOff>
    </xdr:to>
    <xdr:cxnSp macro="">
      <xdr:nvCxnSpPr>
        <xdr:cNvPr id="78" name="直線コネクタ 77"/>
        <xdr:cNvCxnSpPr/>
      </xdr:nvCxnSpPr>
      <xdr:spPr>
        <a:xfrm>
          <a:off x="2908300" y="647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133350</xdr:rowOff>
    </xdr:to>
    <xdr:cxnSp macro="">
      <xdr:nvCxnSpPr>
        <xdr:cNvPr id="80" name="直線コネクタ 79"/>
        <xdr:cNvCxnSpPr/>
      </xdr:nvCxnSpPr>
      <xdr:spPr>
        <a:xfrm>
          <a:off x="20193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95250</xdr:rowOff>
    </xdr:to>
    <xdr:cxnSp macro="">
      <xdr:nvCxnSpPr>
        <xdr:cNvPr id="82" name="直線コネクタ 81"/>
        <xdr:cNvCxnSpPr/>
      </xdr:nvCxnSpPr>
      <xdr:spPr>
        <a:xfrm>
          <a:off x="1130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xdr:cNvSpPr txBox="1"/>
      </xdr:nvSpPr>
      <xdr:spPr>
        <a:xfrm>
          <a:off x="927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7"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26048</xdr:rowOff>
    </xdr:from>
    <xdr:to>
      <xdr:col>55</xdr:col>
      <xdr:colOff>50800</xdr:colOff>
      <xdr:row>40</xdr:row>
      <xdr:rowOff>127648</xdr:rowOff>
    </xdr:to>
    <xdr:sp macro="" textlink="">
      <xdr:nvSpPr>
        <xdr:cNvPr id="130" name="楕円 129"/>
        <xdr:cNvSpPr/>
      </xdr:nvSpPr>
      <xdr:spPr>
        <a:xfrm>
          <a:off x="10426700" y="68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48925</xdr:rowOff>
    </xdr:from>
    <xdr:ext cx="469744" cy="259045"/>
    <xdr:sp macro="" textlink="">
      <xdr:nvSpPr>
        <xdr:cNvPr id="131" name="【道路】&#10;一人当たり延長該当値テキスト"/>
        <xdr:cNvSpPr txBox="1"/>
      </xdr:nvSpPr>
      <xdr:spPr>
        <a:xfrm>
          <a:off x="10515600" y="67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30658</xdr:rowOff>
    </xdr:from>
    <xdr:to>
      <xdr:col>50</xdr:col>
      <xdr:colOff>165100</xdr:colOff>
      <xdr:row>40</xdr:row>
      <xdr:rowOff>132258</xdr:rowOff>
    </xdr:to>
    <xdr:sp macro="" textlink="">
      <xdr:nvSpPr>
        <xdr:cNvPr id="132" name="楕円 131"/>
        <xdr:cNvSpPr/>
      </xdr:nvSpPr>
      <xdr:spPr>
        <a:xfrm>
          <a:off x="9588500" y="68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76848</xdr:rowOff>
    </xdr:from>
    <xdr:to>
      <xdr:col>55</xdr:col>
      <xdr:colOff>0</xdr:colOff>
      <xdr:row>40</xdr:row>
      <xdr:rowOff>81458</xdr:rowOff>
    </xdr:to>
    <xdr:cxnSp macro="">
      <xdr:nvCxnSpPr>
        <xdr:cNvPr id="133" name="直線コネクタ 132"/>
        <xdr:cNvCxnSpPr/>
      </xdr:nvCxnSpPr>
      <xdr:spPr>
        <a:xfrm flipV="1">
          <a:off x="9639300" y="6934848"/>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32601</xdr:rowOff>
    </xdr:from>
    <xdr:to>
      <xdr:col>46</xdr:col>
      <xdr:colOff>38100</xdr:colOff>
      <xdr:row>40</xdr:row>
      <xdr:rowOff>134201</xdr:rowOff>
    </xdr:to>
    <xdr:sp macro="" textlink="">
      <xdr:nvSpPr>
        <xdr:cNvPr id="134" name="楕円 133"/>
        <xdr:cNvSpPr/>
      </xdr:nvSpPr>
      <xdr:spPr>
        <a:xfrm>
          <a:off x="8699500" y="6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81458</xdr:rowOff>
    </xdr:from>
    <xdr:to>
      <xdr:col>50</xdr:col>
      <xdr:colOff>114300</xdr:colOff>
      <xdr:row>40</xdr:row>
      <xdr:rowOff>83401</xdr:rowOff>
    </xdr:to>
    <xdr:cxnSp macro="">
      <xdr:nvCxnSpPr>
        <xdr:cNvPr id="135" name="直線コネクタ 134"/>
        <xdr:cNvCxnSpPr/>
      </xdr:nvCxnSpPr>
      <xdr:spPr>
        <a:xfrm flipV="1">
          <a:off x="8750300" y="693945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35001</xdr:rowOff>
    </xdr:from>
    <xdr:to>
      <xdr:col>41</xdr:col>
      <xdr:colOff>101600</xdr:colOff>
      <xdr:row>40</xdr:row>
      <xdr:rowOff>136601</xdr:rowOff>
    </xdr:to>
    <xdr:sp macro="" textlink="">
      <xdr:nvSpPr>
        <xdr:cNvPr id="136" name="楕円 135"/>
        <xdr:cNvSpPr/>
      </xdr:nvSpPr>
      <xdr:spPr>
        <a:xfrm>
          <a:off x="78105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83401</xdr:rowOff>
    </xdr:from>
    <xdr:to>
      <xdr:col>45</xdr:col>
      <xdr:colOff>177800</xdr:colOff>
      <xdr:row>40</xdr:row>
      <xdr:rowOff>85801</xdr:rowOff>
    </xdr:to>
    <xdr:cxnSp macro="">
      <xdr:nvCxnSpPr>
        <xdr:cNvPr id="137" name="直線コネクタ 136"/>
        <xdr:cNvCxnSpPr/>
      </xdr:nvCxnSpPr>
      <xdr:spPr>
        <a:xfrm flipV="1">
          <a:off x="7861300" y="694140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36487</xdr:rowOff>
    </xdr:from>
    <xdr:to>
      <xdr:col>36</xdr:col>
      <xdr:colOff>165100</xdr:colOff>
      <xdr:row>40</xdr:row>
      <xdr:rowOff>138087</xdr:rowOff>
    </xdr:to>
    <xdr:sp macro="" textlink="">
      <xdr:nvSpPr>
        <xdr:cNvPr id="138" name="楕円 137"/>
        <xdr:cNvSpPr/>
      </xdr:nvSpPr>
      <xdr:spPr>
        <a:xfrm>
          <a:off x="6921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85801</xdr:rowOff>
    </xdr:from>
    <xdr:to>
      <xdr:col>41</xdr:col>
      <xdr:colOff>50800</xdr:colOff>
      <xdr:row>40</xdr:row>
      <xdr:rowOff>87287</xdr:rowOff>
    </xdr:to>
    <xdr:cxnSp macro="">
      <xdr:nvCxnSpPr>
        <xdr:cNvPr id="139" name="直線コネクタ 138"/>
        <xdr:cNvCxnSpPr/>
      </xdr:nvCxnSpPr>
      <xdr:spPr>
        <a:xfrm flipV="1">
          <a:off x="6972300" y="694380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148785</xdr:rowOff>
    </xdr:from>
    <xdr:ext cx="469744" cy="259045"/>
    <xdr:sp macro="" textlink="">
      <xdr:nvSpPr>
        <xdr:cNvPr id="144" name="n_1mainValue【道路】&#10;一人当たり延長"/>
        <xdr:cNvSpPr txBox="1"/>
      </xdr:nvSpPr>
      <xdr:spPr>
        <a:xfrm>
          <a:off x="9391727" y="66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150728</xdr:rowOff>
    </xdr:from>
    <xdr:ext cx="469744" cy="259045"/>
    <xdr:sp macro="" textlink="">
      <xdr:nvSpPr>
        <xdr:cNvPr id="145" name="n_2mainValue【道路】&#10;一人当たり延長"/>
        <xdr:cNvSpPr txBox="1"/>
      </xdr:nvSpPr>
      <xdr:spPr>
        <a:xfrm>
          <a:off x="8515427" y="666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153128</xdr:rowOff>
    </xdr:from>
    <xdr:ext cx="469744" cy="259045"/>
    <xdr:sp macro="" textlink="">
      <xdr:nvSpPr>
        <xdr:cNvPr id="146" name="n_3mainValue【道路】&#10;一人当たり延長"/>
        <xdr:cNvSpPr txBox="1"/>
      </xdr:nvSpPr>
      <xdr:spPr>
        <a:xfrm>
          <a:off x="7626427" y="666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154614</xdr:rowOff>
    </xdr:from>
    <xdr:ext cx="469744" cy="259045"/>
    <xdr:sp macro="" textlink="">
      <xdr:nvSpPr>
        <xdr:cNvPr id="147" name="n_4mainValue【道路】&#10;一人当たり延長"/>
        <xdr:cNvSpPr txBox="1"/>
      </xdr:nvSpPr>
      <xdr:spPr>
        <a:xfrm>
          <a:off x="6737427"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xdr:cNvSpPr/>
      </xdr:nvSpPr>
      <xdr:spPr>
        <a:xfrm>
          <a:off x="4584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xdr:cNvSpPr txBox="1"/>
      </xdr:nvSpPr>
      <xdr:spPr>
        <a:xfrm>
          <a:off x="4673600" y="1016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91" name="楕円 190"/>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76744</xdr:rowOff>
    </xdr:to>
    <xdr:cxnSp macro="">
      <xdr:nvCxnSpPr>
        <xdr:cNvPr id="192" name="直線コネクタ 191"/>
        <xdr:cNvCxnSpPr/>
      </xdr:nvCxnSpPr>
      <xdr:spPr>
        <a:xfrm>
          <a:off x="3797300" y="103376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3" name="楕円 192"/>
        <xdr:cNvSpPr/>
      </xdr:nvSpPr>
      <xdr:spPr>
        <a:xfrm>
          <a:off x="2857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50619</xdr:rowOff>
    </xdr:to>
    <xdr:cxnSp macro="">
      <xdr:nvCxnSpPr>
        <xdr:cNvPr id="194" name="直線コネクタ 193"/>
        <xdr:cNvCxnSpPr/>
      </xdr:nvCxnSpPr>
      <xdr:spPr>
        <a:xfrm>
          <a:off x="2908300" y="103131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xdr:cNvSpPr/>
      </xdr:nvSpPr>
      <xdr:spPr>
        <a:xfrm>
          <a:off x="1968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26126</xdr:rowOff>
    </xdr:to>
    <xdr:cxnSp macro="">
      <xdr:nvCxnSpPr>
        <xdr:cNvPr id="196" name="直線コネクタ 195"/>
        <xdr:cNvCxnSpPr/>
      </xdr:nvCxnSpPr>
      <xdr:spPr>
        <a:xfrm>
          <a:off x="2019300" y="102870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7" name="楕円 196"/>
        <xdr:cNvSpPr/>
      </xdr:nvSpPr>
      <xdr:spPr>
        <a:xfrm>
          <a:off x="1079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0</xdr:rowOff>
    </xdr:to>
    <xdr:cxnSp macro="">
      <xdr:nvCxnSpPr>
        <xdr:cNvPr id="198" name="直線コネクタ 197"/>
        <xdr:cNvCxnSpPr/>
      </xdr:nvCxnSpPr>
      <xdr:spPr>
        <a:xfrm>
          <a:off x="1130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203" name="n_1mainValue【橋りょう・トンネル】&#10;有形固定資産減価償却率"/>
        <xdr:cNvSpPr txBox="1"/>
      </xdr:nvSpPr>
      <xdr:spPr>
        <a:xfrm>
          <a:off x="3582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4" name="n_2mainValue【橋りょう・トンネル】&#10;有形固定資産減価償却率"/>
        <xdr:cNvSpPr txBox="1"/>
      </xdr:nvSpPr>
      <xdr:spPr>
        <a:xfrm>
          <a:off x="2705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6" name="n_4mainValue【橋りょう・トンネル】&#10;有形固定資産減価償却率"/>
        <xdr:cNvSpPr txBox="1"/>
      </xdr:nvSpPr>
      <xdr:spPr>
        <a:xfrm>
          <a:off x="927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88492</xdr:rowOff>
    </xdr:from>
    <xdr:to>
      <xdr:col>55</xdr:col>
      <xdr:colOff>50800</xdr:colOff>
      <xdr:row>64</xdr:row>
      <xdr:rowOff>18642</xdr:rowOff>
    </xdr:to>
    <xdr:sp macro="" textlink="">
      <xdr:nvSpPr>
        <xdr:cNvPr id="246" name="楕円 245"/>
        <xdr:cNvSpPr/>
      </xdr:nvSpPr>
      <xdr:spPr>
        <a:xfrm>
          <a:off x="10426700" y="108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89022</xdr:rowOff>
    </xdr:from>
    <xdr:to>
      <xdr:col>50</xdr:col>
      <xdr:colOff>165100</xdr:colOff>
      <xdr:row>64</xdr:row>
      <xdr:rowOff>19172</xdr:rowOff>
    </xdr:to>
    <xdr:sp macro="" textlink="">
      <xdr:nvSpPr>
        <xdr:cNvPr id="248" name="楕円 247"/>
        <xdr:cNvSpPr/>
      </xdr:nvSpPr>
      <xdr:spPr>
        <a:xfrm>
          <a:off x="9588500" y="10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139292</xdr:rowOff>
    </xdr:from>
    <xdr:to>
      <xdr:col>55</xdr:col>
      <xdr:colOff>0</xdr:colOff>
      <xdr:row>63</xdr:row>
      <xdr:rowOff>139822</xdr:rowOff>
    </xdr:to>
    <xdr:cxnSp macro="">
      <xdr:nvCxnSpPr>
        <xdr:cNvPr id="249" name="直線コネクタ 248"/>
        <xdr:cNvCxnSpPr/>
      </xdr:nvCxnSpPr>
      <xdr:spPr>
        <a:xfrm flipV="1">
          <a:off x="9639300" y="10940642"/>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89426</xdr:rowOff>
    </xdr:from>
    <xdr:to>
      <xdr:col>46</xdr:col>
      <xdr:colOff>38100</xdr:colOff>
      <xdr:row>64</xdr:row>
      <xdr:rowOff>19576</xdr:rowOff>
    </xdr:to>
    <xdr:sp macro="" textlink="">
      <xdr:nvSpPr>
        <xdr:cNvPr id="250" name="楕円 249"/>
        <xdr:cNvSpPr/>
      </xdr:nvSpPr>
      <xdr:spPr>
        <a:xfrm>
          <a:off x="8699500" y="108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139822</xdr:rowOff>
    </xdr:from>
    <xdr:to>
      <xdr:col>50</xdr:col>
      <xdr:colOff>114300</xdr:colOff>
      <xdr:row>63</xdr:row>
      <xdr:rowOff>140226</xdr:rowOff>
    </xdr:to>
    <xdr:cxnSp macro="">
      <xdr:nvCxnSpPr>
        <xdr:cNvPr id="251" name="直線コネクタ 250"/>
        <xdr:cNvCxnSpPr/>
      </xdr:nvCxnSpPr>
      <xdr:spPr>
        <a:xfrm flipV="1">
          <a:off x="8750300" y="10941172"/>
          <a:ext cx="8890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90173</xdr:rowOff>
    </xdr:from>
    <xdr:to>
      <xdr:col>41</xdr:col>
      <xdr:colOff>101600</xdr:colOff>
      <xdr:row>64</xdr:row>
      <xdr:rowOff>20323</xdr:rowOff>
    </xdr:to>
    <xdr:sp macro="" textlink="">
      <xdr:nvSpPr>
        <xdr:cNvPr id="252" name="楕円 251"/>
        <xdr:cNvSpPr/>
      </xdr:nvSpPr>
      <xdr:spPr>
        <a:xfrm>
          <a:off x="7810500" y="108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140226</xdr:rowOff>
    </xdr:from>
    <xdr:to>
      <xdr:col>45</xdr:col>
      <xdr:colOff>177800</xdr:colOff>
      <xdr:row>63</xdr:row>
      <xdr:rowOff>140973</xdr:rowOff>
    </xdr:to>
    <xdr:cxnSp macro="">
      <xdr:nvCxnSpPr>
        <xdr:cNvPr id="253" name="直線コネクタ 252"/>
        <xdr:cNvCxnSpPr/>
      </xdr:nvCxnSpPr>
      <xdr:spPr>
        <a:xfrm flipV="1">
          <a:off x="7861300" y="10941576"/>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90929</xdr:rowOff>
    </xdr:from>
    <xdr:to>
      <xdr:col>36</xdr:col>
      <xdr:colOff>165100</xdr:colOff>
      <xdr:row>64</xdr:row>
      <xdr:rowOff>21079</xdr:rowOff>
    </xdr:to>
    <xdr:sp macro="" textlink="">
      <xdr:nvSpPr>
        <xdr:cNvPr id="254" name="楕円 253"/>
        <xdr:cNvSpPr/>
      </xdr:nvSpPr>
      <xdr:spPr>
        <a:xfrm>
          <a:off x="6921500" y="108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140973</xdr:rowOff>
    </xdr:from>
    <xdr:to>
      <xdr:col>41</xdr:col>
      <xdr:colOff>50800</xdr:colOff>
      <xdr:row>63</xdr:row>
      <xdr:rowOff>141729</xdr:rowOff>
    </xdr:to>
    <xdr:cxnSp macro="">
      <xdr:nvCxnSpPr>
        <xdr:cNvPr id="255" name="直線コネクタ 254"/>
        <xdr:cNvCxnSpPr/>
      </xdr:nvCxnSpPr>
      <xdr:spPr>
        <a:xfrm flipV="1">
          <a:off x="6972300" y="1094232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10299</xdr:rowOff>
    </xdr:from>
    <xdr:ext cx="534377" cy="259045"/>
    <xdr:sp macro="" textlink="">
      <xdr:nvSpPr>
        <xdr:cNvPr id="260" name="n_1mainValue【橋りょう・トンネル】&#10;一人当たり有形固定資産（償却資産）額"/>
        <xdr:cNvSpPr txBox="1"/>
      </xdr:nvSpPr>
      <xdr:spPr>
        <a:xfrm>
          <a:off x="9359411" y="10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10703</xdr:rowOff>
    </xdr:from>
    <xdr:ext cx="534377" cy="259045"/>
    <xdr:sp macro="" textlink="">
      <xdr:nvSpPr>
        <xdr:cNvPr id="261" name="n_2mainValue【橋りょう・トンネル】&#10;一人当たり有形固定資産（償却資産）額"/>
        <xdr:cNvSpPr txBox="1"/>
      </xdr:nvSpPr>
      <xdr:spPr>
        <a:xfrm>
          <a:off x="8483111" y="109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11450</xdr:rowOff>
    </xdr:from>
    <xdr:ext cx="534377" cy="259045"/>
    <xdr:sp macro="" textlink="">
      <xdr:nvSpPr>
        <xdr:cNvPr id="262" name="n_3mainValue【橋りょう・トンネル】&#10;一人当たり有形固定資産（償却資産）額"/>
        <xdr:cNvSpPr txBox="1"/>
      </xdr:nvSpPr>
      <xdr:spPr>
        <a:xfrm>
          <a:off x="7594111" y="109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12206</xdr:rowOff>
    </xdr:from>
    <xdr:ext cx="534377" cy="259045"/>
    <xdr:sp macro="" textlink="">
      <xdr:nvSpPr>
        <xdr:cNvPr id="263" name="n_4mainValue【橋りょう・トンネル】&#10;一人当たり有形固定資産（償却資産）額"/>
        <xdr:cNvSpPr txBox="1"/>
      </xdr:nvSpPr>
      <xdr:spPr>
        <a:xfrm>
          <a:off x="6705111" y="10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5" name="楕円 304"/>
        <xdr:cNvSpPr/>
      </xdr:nvSpPr>
      <xdr:spPr>
        <a:xfrm>
          <a:off x="4584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6" name="【公営住宅】&#10;有形固定資産減価償却率該当値テキスト"/>
        <xdr:cNvSpPr txBox="1"/>
      </xdr:nvSpPr>
      <xdr:spPr>
        <a:xfrm>
          <a:off x="4673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7" name="楕円 306"/>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96882</xdr:rowOff>
    </xdr:to>
    <xdr:cxnSp macro="">
      <xdr:nvCxnSpPr>
        <xdr:cNvPr id="308" name="直線コネクタ 307"/>
        <xdr:cNvCxnSpPr/>
      </xdr:nvCxnSpPr>
      <xdr:spPr>
        <a:xfrm>
          <a:off x="3797300" y="1413128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157118</xdr:rowOff>
    </xdr:from>
    <xdr:to>
      <xdr:col>15</xdr:col>
      <xdr:colOff>101600</xdr:colOff>
      <xdr:row>82</xdr:row>
      <xdr:rowOff>87268</xdr:rowOff>
    </xdr:to>
    <xdr:sp macro="" textlink="">
      <xdr:nvSpPr>
        <xdr:cNvPr id="309" name="楕円 308"/>
        <xdr:cNvSpPr/>
      </xdr:nvSpPr>
      <xdr:spPr>
        <a:xfrm>
          <a:off x="2857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36468</xdr:rowOff>
    </xdr:from>
    <xdr:to>
      <xdr:col>19</xdr:col>
      <xdr:colOff>177800</xdr:colOff>
      <xdr:row>82</xdr:row>
      <xdr:rowOff>72389</xdr:rowOff>
    </xdr:to>
    <xdr:cxnSp macro="">
      <xdr:nvCxnSpPr>
        <xdr:cNvPr id="310" name="直線コネクタ 309"/>
        <xdr:cNvCxnSpPr/>
      </xdr:nvCxnSpPr>
      <xdr:spPr>
        <a:xfrm>
          <a:off x="2908300" y="1409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121194</xdr:rowOff>
    </xdr:from>
    <xdr:to>
      <xdr:col>10</xdr:col>
      <xdr:colOff>165100</xdr:colOff>
      <xdr:row>82</xdr:row>
      <xdr:rowOff>51344</xdr:rowOff>
    </xdr:to>
    <xdr:sp macro="" textlink="">
      <xdr:nvSpPr>
        <xdr:cNvPr id="311" name="楕円 310"/>
        <xdr:cNvSpPr/>
      </xdr:nvSpPr>
      <xdr:spPr>
        <a:xfrm>
          <a:off x="1968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xdr:rowOff>
    </xdr:from>
    <xdr:to>
      <xdr:col>15</xdr:col>
      <xdr:colOff>50800</xdr:colOff>
      <xdr:row>82</xdr:row>
      <xdr:rowOff>36468</xdr:rowOff>
    </xdr:to>
    <xdr:cxnSp macro="">
      <xdr:nvCxnSpPr>
        <xdr:cNvPr id="312" name="直線コネクタ 311"/>
        <xdr:cNvCxnSpPr/>
      </xdr:nvCxnSpPr>
      <xdr:spPr>
        <a:xfrm>
          <a:off x="2019300" y="140594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313" name="楕円 312"/>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82</xdr:row>
      <xdr:rowOff>544</xdr:rowOff>
    </xdr:to>
    <xdr:cxnSp macro="">
      <xdr:nvCxnSpPr>
        <xdr:cNvPr id="314" name="直線コネクタ 313"/>
        <xdr:cNvCxnSpPr/>
      </xdr:nvCxnSpPr>
      <xdr:spPr>
        <a:xfrm>
          <a:off x="1130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9" name="n_1main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103795</xdr:rowOff>
    </xdr:from>
    <xdr:ext cx="405111" cy="259045"/>
    <xdr:sp macro="" textlink="">
      <xdr:nvSpPr>
        <xdr:cNvPr id="320" name="n_2mainValue【公営住宅】&#10;有形固定資産減価償却率"/>
        <xdr:cNvSpPr txBox="1"/>
      </xdr:nvSpPr>
      <xdr:spPr>
        <a:xfrm>
          <a:off x="2705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67871</xdr:rowOff>
    </xdr:from>
    <xdr:ext cx="405111" cy="259045"/>
    <xdr:sp macro="" textlink="">
      <xdr:nvSpPr>
        <xdr:cNvPr id="321" name="n_3mainValue【公営住宅】&#10;有形固定資産減価償却率"/>
        <xdr:cNvSpPr txBox="1"/>
      </xdr:nvSpPr>
      <xdr:spPr>
        <a:xfrm>
          <a:off x="1816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22" name="n_4mainValue【公営住宅】&#10;有形固定資産減価償却率"/>
        <xdr:cNvSpPr txBox="1"/>
      </xdr:nvSpPr>
      <xdr:spPr>
        <a:xfrm>
          <a:off x="927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141833</xdr:rowOff>
    </xdr:from>
    <xdr:to>
      <xdr:col>55</xdr:col>
      <xdr:colOff>50800</xdr:colOff>
      <xdr:row>85</xdr:row>
      <xdr:rowOff>71983</xdr:rowOff>
    </xdr:to>
    <xdr:sp macro="" textlink="">
      <xdr:nvSpPr>
        <xdr:cNvPr id="360" name="楕円 359"/>
        <xdr:cNvSpPr/>
      </xdr:nvSpPr>
      <xdr:spPr>
        <a:xfrm>
          <a:off x="10426700" y="14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120260</xdr:rowOff>
    </xdr:from>
    <xdr:ext cx="469744" cy="259045"/>
    <xdr:sp macro="" textlink="">
      <xdr:nvSpPr>
        <xdr:cNvPr id="361" name="【公営住宅】&#10;一人当たり面積該当値テキスト"/>
        <xdr:cNvSpPr txBox="1"/>
      </xdr:nvSpPr>
      <xdr:spPr>
        <a:xfrm>
          <a:off x="10515600" y="145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62" name="楕円 361"/>
        <xdr:cNvSpPr/>
      </xdr:nvSpPr>
      <xdr:spPr>
        <a:xfrm>
          <a:off x="9588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21183</xdr:rowOff>
    </xdr:from>
    <xdr:to>
      <xdr:col>55</xdr:col>
      <xdr:colOff>0</xdr:colOff>
      <xdr:row>85</xdr:row>
      <xdr:rowOff>22098</xdr:rowOff>
    </xdr:to>
    <xdr:cxnSp macro="">
      <xdr:nvCxnSpPr>
        <xdr:cNvPr id="363" name="直線コネクタ 362"/>
        <xdr:cNvCxnSpPr/>
      </xdr:nvCxnSpPr>
      <xdr:spPr>
        <a:xfrm flipV="1">
          <a:off x="9639300" y="1459443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143663</xdr:rowOff>
    </xdr:from>
    <xdr:to>
      <xdr:col>46</xdr:col>
      <xdr:colOff>38100</xdr:colOff>
      <xdr:row>85</xdr:row>
      <xdr:rowOff>73813</xdr:rowOff>
    </xdr:to>
    <xdr:sp macro="" textlink="">
      <xdr:nvSpPr>
        <xdr:cNvPr id="364" name="楕円 363"/>
        <xdr:cNvSpPr/>
      </xdr:nvSpPr>
      <xdr:spPr>
        <a:xfrm>
          <a:off x="8699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23013</xdr:rowOff>
    </xdr:to>
    <xdr:cxnSp macro="">
      <xdr:nvCxnSpPr>
        <xdr:cNvPr id="365" name="直線コネクタ 364"/>
        <xdr:cNvCxnSpPr/>
      </xdr:nvCxnSpPr>
      <xdr:spPr>
        <a:xfrm flipV="1">
          <a:off x="8750300" y="145953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66" name="楕円 365"/>
        <xdr:cNvSpPr/>
      </xdr:nvSpPr>
      <xdr:spPr>
        <a:xfrm>
          <a:off x="781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23013</xdr:rowOff>
    </xdr:from>
    <xdr:to>
      <xdr:col>45</xdr:col>
      <xdr:colOff>177800</xdr:colOff>
      <xdr:row>85</xdr:row>
      <xdr:rowOff>24385</xdr:rowOff>
    </xdr:to>
    <xdr:cxnSp macro="">
      <xdr:nvCxnSpPr>
        <xdr:cNvPr id="367" name="直線コネクタ 366"/>
        <xdr:cNvCxnSpPr/>
      </xdr:nvCxnSpPr>
      <xdr:spPr>
        <a:xfrm flipV="1">
          <a:off x="7861300" y="1459626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146405</xdr:rowOff>
    </xdr:from>
    <xdr:to>
      <xdr:col>36</xdr:col>
      <xdr:colOff>165100</xdr:colOff>
      <xdr:row>85</xdr:row>
      <xdr:rowOff>76555</xdr:rowOff>
    </xdr:to>
    <xdr:sp macro="" textlink="">
      <xdr:nvSpPr>
        <xdr:cNvPr id="368" name="楕円 367"/>
        <xdr:cNvSpPr/>
      </xdr:nvSpPr>
      <xdr:spPr>
        <a:xfrm>
          <a:off x="6921500" y="145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25755</xdr:rowOff>
    </xdr:to>
    <xdr:cxnSp macro="">
      <xdr:nvCxnSpPr>
        <xdr:cNvPr id="369" name="直線コネクタ 368"/>
        <xdr:cNvCxnSpPr/>
      </xdr:nvCxnSpPr>
      <xdr:spPr>
        <a:xfrm flipV="1">
          <a:off x="6972300" y="14597635"/>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74" name="n_1mainValue【公営住宅】&#10;一人当たり面積"/>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64940</xdr:rowOff>
    </xdr:from>
    <xdr:ext cx="469744" cy="259045"/>
    <xdr:sp macro="" textlink="">
      <xdr:nvSpPr>
        <xdr:cNvPr id="375" name="n_2mainValue【公営住宅】&#10;一人当たり面積"/>
        <xdr:cNvSpPr txBox="1"/>
      </xdr:nvSpPr>
      <xdr:spPr>
        <a:xfrm>
          <a:off x="85154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76" name="n_3mainValue【公営住宅】&#10;一人当たり面積"/>
        <xdr:cNvSpPr txBox="1"/>
      </xdr:nvSpPr>
      <xdr:spPr>
        <a:xfrm>
          <a:off x="7626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67682</xdr:rowOff>
    </xdr:from>
    <xdr:ext cx="469744" cy="259045"/>
    <xdr:sp macro="" textlink="">
      <xdr:nvSpPr>
        <xdr:cNvPr id="377" name="n_4mainValue【公営住宅】&#10;一人当たり面積"/>
        <xdr:cNvSpPr txBox="1"/>
      </xdr:nvSpPr>
      <xdr:spPr>
        <a:xfrm>
          <a:off x="6737427" y="146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34" name="楕円 433"/>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435" name="【認定こども園・幼稚園・保育所】&#10;有形固定資産減価償却率該当値テキスト"/>
        <xdr:cNvSpPr txBox="1"/>
      </xdr:nvSpPr>
      <xdr:spPr>
        <a:xfrm>
          <a:off x="16357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436" name="楕円 435"/>
        <xdr:cNvSpPr/>
      </xdr:nvSpPr>
      <xdr:spPr>
        <a:xfrm>
          <a:off x="1543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20955</xdr:rowOff>
    </xdr:from>
    <xdr:to>
      <xdr:col>85</xdr:col>
      <xdr:colOff>127000</xdr:colOff>
      <xdr:row>35</xdr:row>
      <xdr:rowOff>66675</xdr:rowOff>
    </xdr:to>
    <xdr:cxnSp macro="">
      <xdr:nvCxnSpPr>
        <xdr:cNvPr id="437" name="直線コネクタ 436"/>
        <xdr:cNvCxnSpPr/>
      </xdr:nvCxnSpPr>
      <xdr:spPr>
        <a:xfrm>
          <a:off x="15481300" y="60217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38" name="楕円 437"/>
        <xdr:cNvSpPr/>
      </xdr:nvSpPr>
      <xdr:spPr>
        <a:xfrm>
          <a:off x="14541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20955</xdr:rowOff>
    </xdr:to>
    <xdr:cxnSp macro="">
      <xdr:nvCxnSpPr>
        <xdr:cNvPr id="439" name="直線コネクタ 438"/>
        <xdr:cNvCxnSpPr/>
      </xdr:nvCxnSpPr>
      <xdr:spPr>
        <a:xfrm>
          <a:off x="14592300" y="59759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52070</xdr:rowOff>
    </xdr:from>
    <xdr:to>
      <xdr:col>72</xdr:col>
      <xdr:colOff>38100</xdr:colOff>
      <xdr:row>34</xdr:row>
      <xdr:rowOff>153670</xdr:rowOff>
    </xdr:to>
    <xdr:sp macro="" textlink="">
      <xdr:nvSpPr>
        <xdr:cNvPr id="440" name="楕円 439"/>
        <xdr:cNvSpPr/>
      </xdr:nvSpPr>
      <xdr:spPr>
        <a:xfrm>
          <a:off x="13652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102870</xdr:rowOff>
    </xdr:from>
    <xdr:to>
      <xdr:col>76</xdr:col>
      <xdr:colOff>114300</xdr:colOff>
      <xdr:row>34</xdr:row>
      <xdr:rowOff>146685</xdr:rowOff>
    </xdr:to>
    <xdr:cxnSp macro="">
      <xdr:nvCxnSpPr>
        <xdr:cNvPr id="441" name="直線コネクタ 440"/>
        <xdr:cNvCxnSpPr/>
      </xdr:nvCxnSpPr>
      <xdr:spPr>
        <a:xfrm>
          <a:off x="13703300" y="5932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6350</xdr:rowOff>
    </xdr:from>
    <xdr:to>
      <xdr:col>67</xdr:col>
      <xdr:colOff>101600</xdr:colOff>
      <xdr:row>34</xdr:row>
      <xdr:rowOff>107950</xdr:rowOff>
    </xdr:to>
    <xdr:sp macro="" textlink="">
      <xdr:nvSpPr>
        <xdr:cNvPr id="442" name="楕円 441"/>
        <xdr:cNvSpPr/>
      </xdr:nvSpPr>
      <xdr:spPr>
        <a:xfrm>
          <a:off x="12763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57150</xdr:rowOff>
    </xdr:from>
    <xdr:to>
      <xdr:col>71</xdr:col>
      <xdr:colOff>177800</xdr:colOff>
      <xdr:row>34</xdr:row>
      <xdr:rowOff>102870</xdr:rowOff>
    </xdr:to>
    <xdr:cxnSp macro="">
      <xdr:nvCxnSpPr>
        <xdr:cNvPr id="443" name="直線コネクタ 442"/>
        <xdr:cNvCxnSpPr/>
      </xdr:nvCxnSpPr>
      <xdr:spPr>
        <a:xfrm>
          <a:off x="12814300" y="5886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448" name="n_1mainValue【認定こども園・幼稚園・保育所】&#10;有形固定資産減価償却率"/>
        <xdr:cNvSpPr txBox="1"/>
      </xdr:nvSpPr>
      <xdr:spPr>
        <a:xfrm>
          <a:off x="1526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49" name="n_2mainValue【認定こども園・幼稚園・保育所】&#10;有形固定資産減価償却率"/>
        <xdr:cNvSpPr txBox="1"/>
      </xdr:nvSpPr>
      <xdr:spPr>
        <a:xfrm>
          <a:off x="143897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170197</xdr:rowOff>
    </xdr:from>
    <xdr:ext cx="405111" cy="259045"/>
    <xdr:sp macro="" textlink="">
      <xdr:nvSpPr>
        <xdr:cNvPr id="450" name="n_3mainValue【認定こども園・幼稚園・保育所】&#10;有形固定資産減価償却率"/>
        <xdr:cNvSpPr txBox="1"/>
      </xdr:nvSpPr>
      <xdr:spPr>
        <a:xfrm>
          <a:off x="13500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124477</xdr:rowOff>
    </xdr:from>
    <xdr:ext cx="405111" cy="259045"/>
    <xdr:sp macro="" textlink="">
      <xdr:nvSpPr>
        <xdr:cNvPr id="451" name="n_4mainValue【認定こども園・幼稚園・保育所】&#10;有形固定資産減価償却率"/>
        <xdr:cNvSpPr txBox="1"/>
      </xdr:nvSpPr>
      <xdr:spPr>
        <a:xfrm>
          <a:off x="12611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91" name="楕円 490"/>
        <xdr:cNvSpPr/>
      </xdr:nvSpPr>
      <xdr:spPr>
        <a:xfrm>
          <a:off x="22110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xdr:rowOff>
    </xdr:from>
    <xdr:ext cx="469744" cy="259045"/>
    <xdr:sp macro="" textlink="">
      <xdr:nvSpPr>
        <xdr:cNvPr id="492" name="【認定こども園・幼稚園・保育所】&#10;一人当たり面積該当値テキスト"/>
        <xdr:cNvSpPr txBox="1"/>
      </xdr:nvSpPr>
      <xdr:spPr>
        <a:xfrm>
          <a:off x="2219960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493" name="楕円 492"/>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40</xdr:row>
      <xdr:rowOff>72390</xdr:rowOff>
    </xdr:to>
    <xdr:cxnSp macro="">
      <xdr:nvCxnSpPr>
        <xdr:cNvPr id="494" name="直線コネクタ 493"/>
        <xdr:cNvCxnSpPr/>
      </xdr:nvCxnSpPr>
      <xdr:spPr>
        <a:xfrm>
          <a:off x="21323300" y="693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5" name="楕円 494"/>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76200</xdr:rowOff>
    </xdr:to>
    <xdr:cxnSp macro="">
      <xdr:nvCxnSpPr>
        <xdr:cNvPr id="496" name="直線コネクタ 495"/>
        <xdr:cNvCxnSpPr/>
      </xdr:nvCxnSpPr>
      <xdr:spPr>
        <a:xfrm flipV="1">
          <a:off x="20434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7" name="楕円 496"/>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8" name="直線コネクタ 497"/>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499" name="楕円 498"/>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80010</xdr:rowOff>
    </xdr:to>
    <xdr:cxnSp macro="">
      <xdr:nvCxnSpPr>
        <xdr:cNvPr id="500" name="直線コネクタ 499"/>
        <xdr:cNvCxnSpPr/>
      </xdr:nvCxnSpPr>
      <xdr:spPr>
        <a:xfrm flipV="1">
          <a:off x="18656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505" name="n_1mainValue【認定こども園・幼稚園・保育所】&#10;一人当たり面積"/>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6"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7"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508" name="n_4mainValue【認定こども園・幼稚園・保育所】&#10;一人当たり面積"/>
        <xdr:cNvSpPr txBox="1"/>
      </xdr:nvSpPr>
      <xdr:spPr>
        <a:xfrm>
          <a:off x="18421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7" name="楕円 546"/>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8"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549" name="楕円 548"/>
        <xdr:cNvSpPr/>
      </xdr:nvSpPr>
      <xdr:spPr>
        <a:xfrm>
          <a:off x="1543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61</xdr:row>
      <xdr:rowOff>57150</xdr:rowOff>
    </xdr:to>
    <xdr:cxnSp macro="">
      <xdr:nvCxnSpPr>
        <xdr:cNvPr id="550" name="直線コネクタ 549"/>
        <xdr:cNvCxnSpPr/>
      </xdr:nvCxnSpPr>
      <xdr:spPr>
        <a:xfrm>
          <a:off x="15481300" y="10483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551" name="楕円 550"/>
        <xdr:cNvSpPr/>
      </xdr:nvSpPr>
      <xdr:spPr>
        <a:xfrm>
          <a:off x="14541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25146</xdr:rowOff>
    </xdr:to>
    <xdr:cxnSp macro="">
      <xdr:nvCxnSpPr>
        <xdr:cNvPr id="552" name="直線コネクタ 551"/>
        <xdr:cNvCxnSpPr/>
      </xdr:nvCxnSpPr>
      <xdr:spPr>
        <a:xfrm>
          <a:off x="14592300" y="10451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79502</xdr:rowOff>
    </xdr:from>
    <xdr:to>
      <xdr:col>72</xdr:col>
      <xdr:colOff>38100</xdr:colOff>
      <xdr:row>61</xdr:row>
      <xdr:rowOff>9652</xdr:rowOff>
    </xdr:to>
    <xdr:sp macro="" textlink="">
      <xdr:nvSpPr>
        <xdr:cNvPr id="553" name="楕円 552"/>
        <xdr:cNvSpPr/>
      </xdr:nvSpPr>
      <xdr:spPr>
        <a:xfrm>
          <a:off x="13652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60</xdr:row>
      <xdr:rowOff>164592</xdr:rowOff>
    </xdr:to>
    <xdr:cxnSp macro="">
      <xdr:nvCxnSpPr>
        <xdr:cNvPr id="554" name="直線コネクタ 553"/>
        <xdr:cNvCxnSpPr/>
      </xdr:nvCxnSpPr>
      <xdr:spPr>
        <a:xfrm>
          <a:off x="13703300" y="104173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47498</xdr:rowOff>
    </xdr:from>
    <xdr:to>
      <xdr:col>67</xdr:col>
      <xdr:colOff>101600</xdr:colOff>
      <xdr:row>60</xdr:row>
      <xdr:rowOff>149098</xdr:rowOff>
    </xdr:to>
    <xdr:sp macro="" textlink="">
      <xdr:nvSpPr>
        <xdr:cNvPr id="555" name="楕円 554"/>
        <xdr:cNvSpPr/>
      </xdr:nvSpPr>
      <xdr:spPr>
        <a:xfrm>
          <a:off x="12763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98298</xdr:rowOff>
    </xdr:from>
    <xdr:to>
      <xdr:col>71</xdr:col>
      <xdr:colOff>177800</xdr:colOff>
      <xdr:row>60</xdr:row>
      <xdr:rowOff>130302</xdr:rowOff>
    </xdr:to>
    <xdr:cxnSp macro="">
      <xdr:nvCxnSpPr>
        <xdr:cNvPr id="556" name="直線コネクタ 555"/>
        <xdr:cNvCxnSpPr/>
      </xdr:nvCxnSpPr>
      <xdr:spPr>
        <a:xfrm>
          <a:off x="12814300" y="103852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67073</xdr:rowOff>
    </xdr:from>
    <xdr:ext cx="405111" cy="259045"/>
    <xdr:sp macro="" textlink="">
      <xdr:nvSpPr>
        <xdr:cNvPr id="561" name="n_1mainValue【学校施設】&#10;有形固定資産減価償却率"/>
        <xdr:cNvSpPr txBox="1"/>
      </xdr:nvSpPr>
      <xdr:spPr>
        <a:xfrm>
          <a:off x="152660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562" name="n_2mainValue【学校施設】&#10;有形固定資産減価償却率"/>
        <xdr:cNvSpPr txBox="1"/>
      </xdr:nvSpPr>
      <xdr:spPr>
        <a:xfrm>
          <a:off x="14389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779</xdr:rowOff>
    </xdr:from>
    <xdr:ext cx="405111" cy="259045"/>
    <xdr:sp macro="" textlink="">
      <xdr:nvSpPr>
        <xdr:cNvPr id="563" name="n_3mainValue【学校施設】&#10;有形固定資産減価償却率"/>
        <xdr:cNvSpPr txBox="1"/>
      </xdr:nvSpPr>
      <xdr:spPr>
        <a:xfrm>
          <a:off x="13500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140225</xdr:rowOff>
    </xdr:from>
    <xdr:ext cx="405111" cy="259045"/>
    <xdr:sp macro="" textlink="">
      <xdr:nvSpPr>
        <xdr:cNvPr id="564" name="n_4mainValue【学校施設】&#10;有形固定資産減価償却率"/>
        <xdr:cNvSpPr txBox="1"/>
      </xdr:nvSpPr>
      <xdr:spPr>
        <a:xfrm>
          <a:off x="12611744"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110363</xdr:rowOff>
    </xdr:from>
    <xdr:to>
      <xdr:col>116</xdr:col>
      <xdr:colOff>114300</xdr:colOff>
      <xdr:row>63</xdr:row>
      <xdr:rowOff>40513</xdr:rowOff>
    </xdr:to>
    <xdr:sp macro="" textlink="">
      <xdr:nvSpPr>
        <xdr:cNvPr id="604" name="楕円 603"/>
        <xdr:cNvSpPr/>
      </xdr:nvSpPr>
      <xdr:spPr>
        <a:xfrm>
          <a:off x="22110700" y="107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111696</xdr:rowOff>
    </xdr:from>
    <xdr:to>
      <xdr:col>112</xdr:col>
      <xdr:colOff>38100</xdr:colOff>
      <xdr:row>63</xdr:row>
      <xdr:rowOff>41846</xdr:rowOff>
    </xdr:to>
    <xdr:sp macro="" textlink="">
      <xdr:nvSpPr>
        <xdr:cNvPr id="606" name="楕円 605"/>
        <xdr:cNvSpPr/>
      </xdr:nvSpPr>
      <xdr:spPr>
        <a:xfrm>
          <a:off x="21272500" y="107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161163</xdr:rowOff>
    </xdr:from>
    <xdr:to>
      <xdr:col>116</xdr:col>
      <xdr:colOff>63500</xdr:colOff>
      <xdr:row>62</xdr:row>
      <xdr:rowOff>162496</xdr:rowOff>
    </xdr:to>
    <xdr:cxnSp macro="">
      <xdr:nvCxnSpPr>
        <xdr:cNvPr id="607" name="直線コネクタ 606"/>
        <xdr:cNvCxnSpPr/>
      </xdr:nvCxnSpPr>
      <xdr:spPr>
        <a:xfrm flipV="1">
          <a:off x="21323300" y="10791063"/>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112649</xdr:rowOff>
    </xdr:from>
    <xdr:to>
      <xdr:col>107</xdr:col>
      <xdr:colOff>101600</xdr:colOff>
      <xdr:row>63</xdr:row>
      <xdr:rowOff>42799</xdr:rowOff>
    </xdr:to>
    <xdr:sp macro="" textlink="">
      <xdr:nvSpPr>
        <xdr:cNvPr id="608" name="楕円 607"/>
        <xdr:cNvSpPr/>
      </xdr:nvSpPr>
      <xdr:spPr>
        <a:xfrm>
          <a:off x="20383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162496</xdr:rowOff>
    </xdr:from>
    <xdr:to>
      <xdr:col>111</xdr:col>
      <xdr:colOff>177800</xdr:colOff>
      <xdr:row>62</xdr:row>
      <xdr:rowOff>163449</xdr:rowOff>
    </xdr:to>
    <xdr:cxnSp macro="">
      <xdr:nvCxnSpPr>
        <xdr:cNvPr id="609" name="直線コネクタ 608"/>
        <xdr:cNvCxnSpPr/>
      </xdr:nvCxnSpPr>
      <xdr:spPr>
        <a:xfrm flipV="1">
          <a:off x="20434300" y="1079239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114364</xdr:rowOff>
    </xdr:from>
    <xdr:to>
      <xdr:col>102</xdr:col>
      <xdr:colOff>165100</xdr:colOff>
      <xdr:row>63</xdr:row>
      <xdr:rowOff>44514</xdr:rowOff>
    </xdr:to>
    <xdr:sp macro="" textlink="">
      <xdr:nvSpPr>
        <xdr:cNvPr id="610" name="楕円 609"/>
        <xdr:cNvSpPr/>
      </xdr:nvSpPr>
      <xdr:spPr>
        <a:xfrm>
          <a:off x="19494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163449</xdr:rowOff>
    </xdr:from>
    <xdr:to>
      <xdr:col>107</xdr:col>
      <xdr:colOff>50800</xdr:colOff>
      <xdr:row>62</xdr:row>
      <xdr:rowOff>165164</xdr:rowOff>
    </xdr:to>
    <xdr:cxnSp macro="">
      <xdr:nvCxnSpPr>
        <xdr:cNvPr id="611" name="直線コネクタ 610"/>
        <xdr:cNvCxnSpPr/>
      </xdr:nvCxnSpPr>
      <xdr:spPr>
        <a:xfrm flipV="1">
          <a:off x="19545300" y="1079334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116269</xdr:rowOff>
    </xdr:from>
    <xdr:to>
      <xdr:col>98</xdr:col>
      <xdr:colOff>38100</xdr:colOff>
      <xdr:row>63</xdr:row>
      <xdr:rowOff>46419</xdr:rowOff>
    </xdr:to>
    <xdr:sp macro="" textlink="">
      <xdr:nvSpPr>
        <xdr:cNvPr id="612" name="楕円 611"/>
        <xdr:cNvSpPr/>
      </xdr:nvSpPr>
      <xdr:spPr>
        <a:xfrm>
          <a:off x="18605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165164</xdr:rowOff>
    </xdr:from>
    <xdr:to>
      <xdr:col>102</xdr:col>
      <xdr:colOff>114300</xdr:colOff>
      <xdr:row>62</xdr:row>
      <xdr:rowOff>167069</xdr:rowOff>
    </xdr:to>
    <xdr:cxnSp macro="">
      <xdr:nvCxnSpPr>
        <xdr:cNvPr id="613" name="直線コネクタ 612"/>
        <xdr:cNvCxnSpPr/>
      </xdr:nvCxnSpPr>
      <xdr:spPr>
        <a:xfrm flipV="1">
          <a:off x="18656300" y="1079506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32973</xdr:rowOff>
    </xdr:from>
    <xdr:ext cx="469744" cy="259045"/>
    <xdr:sp macro="" textlink="">
      <xdr:nvSpPr>
        <xdr:cNvPr id="618" name="n_1mainValue【学校施設】&#10;一人当たり面積"/>
        <xdr:cNvSpPr txBox="1"/>
      </xdr:nvSpPr>
      <xdr:spPr>
        <a:xfrm>
          <a:off x="21075727" y="1083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33926</xdr:rowOff>
    </xdr:from>
    <xdr:ext cx="469744" cy="259045"/>
    <xdr:sp macro="" textlink="">
      <xdr:nvSpPr>
        <xdr:cNvPr id="619" name="n_2mainValue【学校施設】&#10;一人当たり面積"/>
        <xdr:cNvSpPr txBox="1"/>
      </xdr:nvSpPr>
      <xdr:spPr>
        <a:xfrm>
          <a:off x="201994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35641</xdr:rowOff>
    </xdr:from>
    <xdr:ext cx="469744" cy="259045"/>
    <xdr:sp macro="" textlink="">
      <xdr:nvSpPr>
        <xdr:cNvPr id="620" name="n_3mainValue【学校施設】&#10;一人当たり面積"/>
        <xdr:cNvSpPr txBox="1"/>
      </xdr:nvSpPr>
      <xdr:spPr>
        <a:xfrm>
          <a:off x="193104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37546</xdr:rowOff>
    </xdr:from>
    <xdr:ext cx="469744" cy="259045"/>
    <xdr:sp macro="" textlink="">
      <xdr:nvSpPr>
        <xdr:cNvPr id="621" name="n_4mainValue【学校施設】&#10;一人当たり面積"/>
        <xdr:cNvSpPr txBox="1"/>
      </xdr:nvSpPr>
      <xdr:spPr>
        <a:xfrm>
          <a:off x="184214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60779</xdr:rowOff>
    </xdr:from>
    <xdr:to>
      <xdr:col>85</xdr:col>
      <xdr:colOff>177800</xdr:colOff>
      <xdr:row>85</xdr:row>
      <xdr:rowOff>162379</xdr:rowOff>
    </xdr:to>
    <xdr:sp macro="" textlink="">
      <xdr:nvSpPr>
        <xdr:cNvPr id="663" name="楕円 662"/>
        <xdr:cNvSpPr/>
      </xdr:nvSpPr>
      <xdr:spPr>
        <a:xfrm>
          <a:off x="16268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39206</xdr:rowOff>
    </xdr:from>
    <xdr:ext cx="405111" cy="259045"/>
    <xdr:sp macro="" textlink="">
      <xdr:nvSpPr>
        <xdr:cNvPr id="664" name="【児童館】&#10;有形固定資産減価償却率該当値テキスト"/>
        <xdr:cNvSpPr txBox="1"/>
      </xdr:nvSpPr>
      <xdr:spPr>
        <a:xfrm>
          <a:off x="16357600"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65" name="楕円 664"/>
        <xdr:cNvSpPr/>
      </xdr:nvSpPr>
      <xdr:spPr>
        <a:xfrm>
          <a:off x="1543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111579</xdr:rowOff>
    </xdr:to>
    <xdr:cxnSp macro="">
      <xdr:nvCxnSpPr>
        <xdr:cNvPr id="666" name="直線コネクタ 665"/>
        <xdr:cNvCxnSpPr/>
      </xdr:nvCxnSpPr>
      <xdr:spPr>
        <a:xfrm>
          <a:off x="15481300" y="14652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667" name="楕円 666"/>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46264</xdr:rowOff>
    </xdr:from>
    <xdr:to>
      <xdr:col>81</xdr:col>
      <xdr:colOff>50800</xdr:colOff>
      <xdr:row>85</xdr:row>
      <xdr:rowOff>78921</xdr:rowOff>
    </xdr:to>
    <xdr:cxnSp macro="">
      <xdr:nvCxnSpPr>
        <xdr:cNvPr id="668" name="直線コネクタ 667"/>
        <xdr:cNvCxnSpPr/>
      </xdr:nvCxnSpPr>
      <xdr:spPr>
        <a:xfrm>
          <a:off x="14592300" y="1461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69" name="楕円 668"/>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46264</xdr:rowOff>
    </xdr:to>
    <xdr:cxnSp macro="">
      <xdr:nvCxnSpPr>
        <xdr:cNvPr id="670" name="直線コネクタ 669"/>
        <xdr:cNvCxnSpPr/>
      </xdr:nvCxnSpPr>
      <xdr:spPr>
        <a:xfrm>
          <a:off x="13703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71" name="楕円 670"/>
        <xdr:cNvSpPr/>
      </xdr:nvSpPr>
      <xdr:spPr>
        <a:xfrm>
          <a:off x="1276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13607</xdr:rowOff>
    </xdr:to>
    <xdr:cxnSp macro="">
      <xdr:nvCxnSpPr>
        <xdr:cNvPr id="672" name="直線コネクタ 671"/>
        <xdr:cNvCxnSpPr/>
      </xdr:nvCxnSpPr>
      <xdr:spPr>
        <a:xfrm>
          <a:off x="12814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77" name="n_1mainValue【児童館】&#10;有形固定資産減価償却率"/>
        <xdr:cNvSpPr txBox="1"/>
      </xdr:nvSpPr>
      <xdr:spPr>
        <a:xfrm>
          <a:off x="152660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678" name="n_2mainValue【児童館】&#10;有形固定資産減価償却率"/>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79" name="n_3mainValue【児童館】&#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80" name="n_4mainValue【児童館】&#10;有形固定資産減価償却率"/>
        <xdr:cNvSpPr txBox="1"/>
      </xdr:nvSpPr>
      <xdr:spPr>
        <a:xfrm>
          <a:off x="12611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0" name="楕円 719"/>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1"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2" name="楕円 721"/>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3" name="直線コネクタ 722"/>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4" name="楕円 723"/>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114300</xdr:rowOff>
    </xdr:to>
    <xdr:cxnSp macro="">
      <xdr:nvCxnSpPr>
        <xdr:cNvPr id="725" name="直線コネクタ 724"/>
        <xdr:cNvCxnSpPr/>
      </xdr:nvCxnSpPr>
      <xdr:spPr>
        <a:xfrm flipV="1">
          <a:off x="20434300"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6" name="楕円 725"/>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27" name="直線コネクタ 726"/>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28" name="楕円 727"/>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729" name="直線コネクタ 728"/>
        <xdr:cNvCxnSpPr/>
      </xdr:nvCxnSpPr>
      <xdr:spPr>
        <a:xfrm>
          <a:off x="18656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4"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5" name="n_2main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6" name="n_3main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7" name="n_4main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25400</xdr:rowOff>
    </xdr:from>
    <xdr:to>
      <xdr:col>67</xdr:col>
      <xdr:colOff>101600</xdr:colOff>
      <xdr:row>108</xdr:row>
      <xdr:rowOff>127000</xdr:rowOff>
    </xdr:to>
    <xdr:sp macro="" textlink="">
      <xdr:nvSpPr>
        <xdr:cNvPr id="778" name="楕円 777"/>
        <xdr:cNvSpPr/>
      </xdr:nvSpPr>
      <xdr:spPr>
        <a:xfrm>
          <a:off x="1276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153052</xdr:rowOff>
    </xdr:from>
    <xdr:ext cx="405111" cy="259045"/>
    <xdr:sp macro="" textlink="">
      <xdr:nvSpPr>
        <xdr:cNvPr id="779"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0" name="n_2aveValue【公民館】&#10;有形固定資産減価償却率"/>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81"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82" name="n_4aveValue【公民館】&#10;有形固定資産減価償却率"/>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783" name="n_4mainValue【公民館】&#10;有形固定資産減価償却率"/>
        <xdr:cNvSpPr txBox="1"/>
      </xdr:nvSpPr>
      <xdr:spPr>
        <a:xfrm>
          <a:off x="12611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09" name="直線コネクタ 808"/>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0"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1" name="直線コネクタ 810"/>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12"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13" name="直線コネクタ 812"/>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14"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5" name="フローチャート: 判断 814"/>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16" name="フローチャート: 判断 815"/>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7" name="フローチャート: 判断 816"/>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18" name="フローチャート: 判断 817"/>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19" name="フローチャート: 判断 818"/>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123371</xdr:rowOff>
    </xdr:from>
    <xdr:to>
      <xdr:col>98</xdr:col>
      <xdr:colOff>38100</xdr:colOff>
      <xdr:row>109</xdr:row>
      <xdr:rowOff>53521</xdr:rowOff>
    </xdr:to>
    <xdr:sp macro="" textlink="">
      <xdr:nvSpPr>
        <xdr:cNvPr id="825" name="楕円 824"/>
        <xdr:cNvSpPr/>
      </xdr:nvSpPr>
      <xdr:spPr>
        <a:xfrm>
          <a:off x="18605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168020</xdr:rowOff>
    </xdr:from>
    <xdr:ext cx="469744" cy="259045"/>
    <xdr:sp macro="" textlink="">
      <xdr:nvSpPr>
        <xdr:cNvPr id="826"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2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28" name="n_3aveValue【公民館】&#10;一人当たり面積"/>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29"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830" name="n_4mainValue【公民館】&#10;一人当たり面積"/>
        <xdr:cNvSpPr txBox="1"/>
      </xdr:nvSpPr>
      <xdr:spPr>
        <a:xfrm>
          <a:off x="18421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全国平均、京都府平均と比較して有形固定資産減価償却率が高くなっている施設は、学校施設と児童館であり、低くなっている施設は、道路、橋りょう・トンネル、公営住宅、認定こども園・幼稚園・保育所である。</a:t>
          </a:r>
          <a:endParaRPr lang="ja-JP" altLang="ja-JP" sz="1100">
            <a:effectLst/>
          </a:endParaRPr>
        </a:p>
        <a:p>
          <a:r>
            <a:rPr kumimoji="1" lang="ja-JP" altLang="ja-JP" sz="1000">
              <a:solidFill>
                <a:schemeClr val="dk1"/>
              </a:solidFill>
              <a:effectLst/>
              <a:latin typeface="+mn-lt"/>
              <a:ea typeface="+mn-ea"/>
              <a:cs typeface="+mn-cs"/>
            </a:rPr>
            <a:t>学校施設については、築後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年以上経過する施設が多く老朽化が進んでいる。校区により児童数・生徒数に差があることから今後は「亀岡市学校規模適正化基本方針」に基づく計画的な施設整備を進める。</a:t>
          </a:r>
          <a:endParaRPr lang="ja-JP" altLang="ja-JP" sz="1100">
            <a:effectLst/>
          </a:endParaRPr>
        </a:p>
        <a:p>
          <a:r>
            <a:rPr kumimoji="1" lang="ja-JP" altLang="ja-JP" sz="1000">
              <a:solidFill>
                <a:schemeClr val="dk1"/>
              </a:solidFill>
              <a:effectLst/>
              <a:latin typeface="+mn-lt"/>
              <a:ea typeface="+mn-ea"/>
              <a:cs typeface="+mn-cs"/>
            </a:rPr>
            <a:t>児童館については、ほとんどの施設において、築後４０年を経過しており老朽化が進行していることから、施設のあり方について検討を進めていく。</a:t>
          </a:r>
          <a:endParaRPr lang="ja-JP" altLang="ja-JP" sz="1100">
            <a:effectLst/>
          </a:endParaRPr>
        </a:p>
        <a:p>
          <a:r>
            <a:rPr kumimoji="1" lang="ja-JP" altLang="ja-JP" sz="1000">
              <a:solidFill>
                <a:schemeClr val="dk1"/>
              </a:solidFill>
              <a:effectLst/>
              <a:latin typeface="+mn-lt"/>
              <a:ea typeface="+mn-ea"/>
              <a:cs typeface="+mn-cs"/>
            </a:rPr>
            <a:t>道路、橋りょう・トンネルについては、国や府の動向を見据えながら、道路ネットワーク形成上必要な道路や通学や防災上必要な道路などを緊急性必要性を勘案しながら整備するとともに、効率的な管理運営の検討を進めていく。</a:t>
          </a:r>
          <a:endParaRPr lang="ja-JP" altLang="ja-JP" sz="1100">
            <a:effectLst/>
          </a:endParaRPr>
        </a:p>
        <a:p>
          <a:r>
            <a:rPr kumimoji="1" lang="ja-JP" altLang="ja-JP" sz="1000">
              <a:solidFill>
                <a:schemeClr val="dk1"/>
              </a:solidFill>
              <a:effectLst/>
              <a:latin typeface="+mn-lt"/>
              <a:ea typeface="+mn-ea"/>
              <a:cs typeface="+mn-cs"/>
            </a:rPr>
            <a:t>公営住宅については、「亀岡市公営住宅等長寿命化計画」に基づき除却、長寿命化を図る改修等を行っており、効果的・効率的な施設運営を図っている。幼稚園は公立幼稚園としての役割を十分に踏まえ、就学前児童の充実を図ることとして施設の継続的な維持を目指す。</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保育所は「亀岡市公立保育所再編整備検討会議報告書」を踏まえた施設のあり方を検討していく。</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xdr:cNvSpPr/>
      </xdr:nvSpPr>
      <xdr:spPr>
        <a:xfrm>
          <a:off x="3746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149678</xdr:rowOff>
    </xdr:to>
    <xdr:cxnSp macro="">
      <xdr:nvCxnSpPr>
        <xdr:cNvPr id="77" name="直線コネクタ 76"/>
        <xdr:cNvCxnSpPr/>
      </xdr:nvCxnSpPr>
      <xdr:spPr>
        <a:xfrm>
          <a:off x="3797300" y="66321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117022</xdr:rowOff>
    </xdr:to>
    <xdr:cxnSp macro="">
      <xdr:nvCxnSpPr>
        <xdr:cNvPr id="79" name="直線コネクタ 78"/>
        <xdr:cNvCxnSpPr/>
      </xdr:nvCxnSpPr>
      <xdr:spPr>
        <a:xfrm>
          <a:off x="2908300" y="659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82731</xdr:rowOff>
    </xdr:to>
    <xdr:cxnSp macro="">
      <xdr:nvCxnSpPr>
        <xdr:cNvPr id="81" name="直線コネクタ 80"/>
        <xdr:cNvCxnSpPr/>
      </xdr:nvCxnSpPr>
      <xdr:spPr>
        <a:xfrm>
          <a:off x="2019300" y="656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48441</xdr:rowOff>
    </xdr:to>
    <xdr:cxnSp macro="">
      <xdr:nvCxnSpPr>
        <xdr:cNvPr id="83" name="直線コネクタ 82"/>
        <xdr:cNvCxnSpPr/>
      </xdr:nvCxnSpPr>
      <xdr:spPr>
        <a:xfrm>
          <a:off x="1130300" y="65308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xdr:cNvSpPr txBox="1"/>
      </xdr:nvSpPr>
      <xdr:spPr>
        <a:xfrm>
          <a:off x="2705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90" name="n_3mainValue【図書館】&#10;有形固定資産減価償却率"/>
        <xdr:cNvSpPr txBox="1"/>
      </xdr:nvSpPr>
      <xdr:spPr>
        <a:xfrm>
          <a:off x="1816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xdr:cNvSpPr txBox="1"/>
      </xdr:nvSpPr>
      <xdr:spPr>
        <a:xfrm>
          <a:off x="927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4" name="直線コネクタ 133"/>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139065</xdr:rowOff>
    </xdr:to>
    <xdr:cxnSp macro="">
      <xdr:nvCxnSpPr>
        <xdr:cNvPr id="136" name="直線コネクタ 135"/>
        <xdr:cNvCxnSpPr/>
      </xdr:nvCxnSpPr>
      <xdr:spPr>
        <a:xfrm flipV="1">
          <a:off x="6972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4" name="n_4mainValue【図書館】&#10;一人当たり面積"/>
        <xdr:cNvSpPr txBox="1"/>
      </xdr:nvSpPr>
      <xdr:spPr>
        <a:xfrm>
          <a:off x="6737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5" name="楕円 184"/>
        <xdr:cNvSpPr/>
      </xdr:nvSpPr>
      <xdr:spPr>
        <a:xfrm>
          <a:off x="45847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123842</xdr:rowOff>
    </xdr:from>
    <xdr:ext cx="405111" cy="259045"/>
    <xdr:sp macro="" textlink="">
      <xdr:nvSpPr>
        <xdr:cNvPr id="186" name="【体育館・プール】&#10;有形固定資産減価償却率該当値テキスト"/>
        <xdr:cNvSpPr txBox="1"/>
      </xdr:nvSpPr>
      <xdr:spPr>
        <a:xfrm>
          <a:off x="467360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7" name="楕円 186"/>
        <xdr:cNvSpPr/>
      </xdr:nvSpPr>
      <xdr:spPr>
        <a:xfrm>
          <a:off x="3746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24765</xdr:rowOff>
    </xdr:to>
    <xdr:cxnSp macro="">
      <xdr:nvCxnSpPr>
        <xdr:cNvPr id="188" name="直線コネクタ 187"/>
        <xdr:cNvCxnSpPr/>
      </xdr:nvCxnSpPr>
      <xdr:spPr>
        <a:xfrm>
          <a:off x="3797300" y="10612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61595</xdr:rowOff>
    </xdr:from>
    <xdr:to>
      <xdr:col>15</xdr:col>
      <xdr:colOff>101600</xdr:colOff>
      <xdr:row>61</xdr:row>
      <xdr:rowOff>163195</xdr:rowOff>
    </xdr:to>
    <xdr:sp macro="" textlink="">
      <xdr:nvSpPr>
        <xdr:cNvPr id="189" name="楕円 188"/>
        <xdr:cNvSpPr/>
      </xdr:nvSpPr>
      <xdr:spPr>
        <a:xfrm>
          <a:off x="2857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112395</xdr:rowOff>
    </xdr:from>
    <xdr:to>
      <xdr:col>19</xdr:col>
      <xdr:colOff>177800</xdr:colOff>
      <xdr:row>61</xdr:row>
      <xdr:rowOff>154305</xdr:rowOff>
    </xdr:to>
    <xdr:cxnSp macro="">
      <xdr:nvCxnSpPr>
        <xdr:cNvPr id="190" name="直線コネクタ 189"/>
        <xdr:cNvCxnSpPr/>
      </xdr:nvCxnSpPr>
      <xdr:spPr>
        <a:xfrm>
          <a:off x="2908300" y="1057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1" name="楕円 190"/>
        <xdr:cNvSpPr/>
      </xdr:nvSpPr>
      <xdr:spPr>
        <a:xfrm>
          <a:off x="1968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112395</xdr:rowOff>
    </xdr:to>
    <xdr:cxnSp macro="">
      <xdr:nvCxnSpPr>
        <xdr:cNvPr id="192" name="直線コネクタ 191"/>
        <xdr:cNvCxnSpPr/>
      </xdr:nvCxnSpPr>
      <xdr:spPr>
        <a:xfrm>
          <a:off x="2019300" y="10528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3" name="楕円 192"/>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70485</xdr:rowOff>
    </xdr:to>
    <xdr:cxnSp macro="">
      <xdr:nvCxnSpPr>
        <xdr:cNvPr id="194" name="直線コネクタ 193"/>
        <xdr:cNvCxnSpPr/>
      </xdr:nvCxnSpPr>
      <xdr:spPr>
        <a:xfrm>
          <a:off x="1130300" y="10487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9" name="n_1mainValue【体育館・プール】&#10;有形固定資産減価償却率"/>
        <xdr:cNvSpPr txBox="1"/>
      </xdr:nvSpPr>
      <xdr:spPr>
        <a:xfrm>
          <a:off x="3582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154322</xdr:rowOff>
    </xdr:from>
    <xdr:ext cx="405111" cy="259045"/>
    <xdr:sp macro="" textlink="">
      <xdr:nvSpPr>
        <xdr:cNvPr id="200" name="n_2mainValue【体育館・プール】&#10;有形固定資産減価償却率"/>
        <xdr:cNvSpPr txBox="1"/>
      </xdr:nvSpPr>
      <xdr:spPr>
        <a:xfrm>
          <a:off x="2705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201" name="n_3mainValue【体育館・プール】&#10;有形固定資産減価償却率"/>
        <xdr:cNvSpPr txBox="1"/>
      </xdr:nvSpPr>
      <xdr:spPr>
        <a:xfrm>
          <a:off x="1816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2" name="n_4mainValue【体育館・プール】&#10;有形固定資産減価償却率"/>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44" name="楕円 243"/>
        <xdr:cNvSpPr/>
      </xdr:nvSpPr>
      <xdr:spPr>
        <a:xfrm>
          <a:off x="104267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245" name="【体育館・プール】&#10;一人当たり面積該当値テキスト"/>
        <xdr:cNvSpPr txBox="1"/>
      </xdr:nvSpPr>
      <xdr:spPr>
        <a:xfrm>
          <a:off x="1051560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246" name="楕円 245"/>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55517</xdr:rowOff>
    </xdr:to>
    <xdr:cxnSp macro="">
      <xdr:nvCxnSpPr>
        <xdr:cNvPr id="247" name="直線コネクタ 246"/>
        <xdr:cNvCxnSpPr/>
      </xdr:nvCxnSpPr>
      <xdr:spPr>
        <a:xfrm flipV="1">
          <a:off x="9639300" y="108552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48" name="楕円 247"/>
        <xdr:cNvSpPr/>
      </xdr:nvSpPr>
      <xdr:spPr>
        <a:xfrm>
          <a:off x="869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57150</xdr:rowOff>
    </xdr:to>
    <xdr:cxnSp macro="">
      <xdr:nvCxnSpPr>
        <xdr:cNvPr id="249" name="直線コネクタ 248"/>
        <xdr:cNvCxnSpPr/>
      </xdr:nvCxnSpPr>
      <xdr:spPr>
        <a:xfrm flipV="1">
          <a:off x="8750300" y="10856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7983</xdr:rowOff>
    </xdr:from>
    <xdr:to>
      <xdr:col>41</xdr:col>
      <xdr:colOff>101600</xdr:colOff>
      <xdr:row>63</xdr:row>
      <xdr:rowOff>109583</xdr:rowOff>
    </xdr:to>
    <xdr:sp macro="" textlink="">
      <xdr:nvSpPr>
        <xdr:cNvPr id="250" name="楕円 249"/>
        <xdr:cNvSpPr/>
      </xdr:nvSpPr>
      <xdr:spPr>
        <a:xfrm>
          <a:off x="7810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58783</xdr:rowOff>
    </xdr:to>
    <xdr:cxnSp macro="">
      <xdr:nvCxnSpPr>
        <xdr:cNvPr id="251" name="直線コネクタ 250"/>
        <xdr:cNvCxnSpPr/>
      </xdr:nvCxnSpPr>
      <xdr:spPr>
        <a:xfrm flipV="1">
          <a:off x="7861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2" name="楕円 251"/>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58783</xdr:rowOff>
    </xdr:from>
    <xdr:to>
      <xdr:col>41</xdr:col>
      <xdr:colOff>50800</xdr:colOff>
      <xdr:row>63</xdr:row>
      <xdr:rowOff>60416</xdr:rowOff>
    </xdr:to>
    <xdr:cxnSp macro="">
      <xdr:nvCxnSpPr>
        <xdr:cNvPr id="253" name="直線コネクタ 252"/>
        <xdr:cNvCxnSpPr/>
      </xdr:nvCxnSpPr>
      <xdr:spPr>
        <a:xfrm flipV="1">
          <a:off x="6972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258"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59" name="n_2mainValue【体育館・プール】&#10;一人当たり面積"/>
        <xdr:cNvSpPr txBox="1"/>
      </xdr:nvSpPr>
      <xdr:spPr>
        <a:xfrm>
          <a:off x="8515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100710</xdr:rowOff>
    </xdr:from>
    <xdr:ext cx="469744" cy="259045"/>
    <xdr:sp macro="" textlink="">
      <xdr:nvSpPr>
        <xdr:cNvPr id="260" name="n_3mainValue【体育館・プール】&#10;一人当たり面積"/>
        <xdr:cNvSpPr txBox="1"/>
      </xdr:nvSpPr>
      <xdr:spPr>
        <a:xfrm>
          <a:off x="7626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1" name="n_4mainValue【体育館・プール】&#10;一人当たり面積"/>
        <xdr:cNvSpPr txBox="1"/>
      </xdr:nvSpPr>
      <xdr:spPr>
        <a:xfrm>
          <a:off x="6737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303" name="楕円 302"/>
        <xdr:cNvSpPr/>
      </xdr:nvSpPr>
      <xdr:spPr>
        <a:xfrm>
          <a:off x="4584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29408</xdr:rowOff>
    </xdr:from>
    <xdr:ext cx="405111" cy="259045"/>
    <xdr:sp macro="" textlink="">
      <xdr:nvSpPr>
        <xdr:cNvPr id="304" name="【福祉施設】&#10;有形固定資産減価償却率該当値テキスト"/>
        <xdr:cNvSpPr txBox="1"/>
      </xdr:nvSpPr>
      <xdr:spPr>
        <a:xfrm>
          <a:off x="4673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5" name="楕円 304"/>
        <xdr:cNvSpPr/>
      </xdr:nvSpPr>
      <xdr:spPr>
        <a:xfrm>
          <a:off x="3746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101781</xdr:rowOff>
    </xdr:to>
    <xdr:cxnSp macro="">
      <xdr:nvCxnSpPr>
        <xdr:cNvPr id="306" name="直線コネクタ 305"/>
        <xdr:cNvCxnSpPr/>
      </xdr:nvCxnSpPr>
      <xdr:spPr>
        <a:xfrm>
          <a:off x="3797300" y="14301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7" name="楕円 306"/>
        <xdr:cNvSpPr/>
      </xdr:nvSpPr>
      <xdr:spPr>
        <a:xfrm>
          <a:off x="2857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70757</xdr:rowOff>
    </xdr:to>
    <xdr:cxnSp macro="">
      <xdr:nvCxnSpPr>
        <xdr:cNvPr id="308" name="直線コネクタ 307"/>
        <xdr:cNvCxnSpPr/>
      </xdr:nvCxnSpPr>
      <xdr:spPr>
        <a:xfrm>
          <a:off x="2908300" y="1426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09" name="楕円 308"/>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5443</xdr:rowOff>
    </xdr:from>
    <xdr:to>
      <xdr:col>15</xdr:col>
      <xdr:colOff>50800</xdr:colOff>
      <xdr:row>83</xdr:row>
      <xdr:rowOff>38100</xdr:rowOff>
    </xdr:to>
    <xdr:cxnSp macro="">
      <xdr:nvCxnSpPr>
        <xdr:cNvPr id="310" name="直線コネクタ 309"/>
        <xdr:cNvCxnSpPr/>
      </xdr:nvCxnSpPr>
      <xdr:spPr>
        <a:xfrm>
          <a:off x="2019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93436</xdr:rowOff>
    </xdr:from>
    <xdr:to>
      <xdr:col>6</xdr:col>
      <xdr:colOff>38100</xdr:colOff>
      <xdr:row>83</xdr:row>
      <xdr:rowOff>23586</xdr:rowOff>
    </xdr:to>
    <xdr:sp macro="" textlink="">
      <xdr:nvSpPr>
        <xdr:cNvPr id="311" name="楕円 310"/>
        <xdr:cNvSpPr/>
      </xdr:nvSpPr>
      <xdr:spPr>
        <a:xfrm>
          <a:off x="1079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144236</xdr:rowOff>
    </xdr:from>
    <xdr:to>
      <xdr:col>10</xdr:col>
      <xdr:colOff>114300</xdr:colOff>
      <xdr:row>83</xdr:row>
      <xdr:rowOff>5443</xdr:rowOff>
    </xdr:to>
    <xdr:cxnSp macro="">
      <xdr:nvCxnSpPr>
        <xdr:cNvPr id="312" name="直線コネクタ 311"/>
        <xdr:cNvCxnSpPr/>
      </xdr:nvCxnSpPr>
      <xdr:spPr>
        <a:xfrm>
          <a:off x="1130300" y="1420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112684</xdr:rowOff>
    </xdr:from>
    <xdr:ext cx="405111" cy="259045"/>
    <xdr:sp macro="" textlink="">
      <xdr:nvSpPr>
        <xdr:cNvPr id="317" name="n_1mainValue【福祉施設】&#10;有形固定資産減価償却率"/>
        <xdr:cNvSpPr txBox="1"/>
      </xdr:nvSpPr>
      <xdr:spPr>
        <a:xfrm>
          <a:off x="35820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8" name="n_2mainValue【福祉施設】&#10;有形固定資産減価償却率"/>
        <xdr:cNvSpPr txBox="1"/>
      </xdr:nvSpPr>
      <xdr:spPr>
        <a:xfrm>
          <a:off x="2705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319" name="n_3mainValue【福祉施設】&#10;有形固定資産減価償却率"/>
        <xdr:cNvSpPr txBox="1"/>
      </xdr:nvSpPr>
      <xdr:spPr>
        <a:xfrm>
          <a:off x="1816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40113</xdr:rowOff>
    </xdr:from>
    <xdr:ext cx="405111" cy="259045"/>
    <xdr:sp macro="" textlink="">
      <xdr:nvSpPr>
        <xdr:cNvPr id="320" name="n_4mainValue【福祉施設】&#10;有形固定資産減価償却率"/>
        <xdr:cNvSpPr txBox="1"/>
      </xdr:nvSpPr>
      <xdr:spPr>
        <a:xfrm>
          <a:off x="927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6" name="楕円 355"/>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7" name="【福祉施設】&#10;一人当たり面積該当値テキスト"/>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58" name="楕円 357"/>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3811</xdr:rowOff>
    </xdr:to>
    <xdr:cxnSp macro="">
      <xdr:nvCxnSpPr>
        <xdr:cNvPr id="359" name="直線コネクタ 358"/>
        <xdr:cNvCxnSpPr/>
      </xdr:nvCxnSpPr>
      <xdr:spPr>
        <a:xfrm>
          <a:off x="9639300" y="1440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0" name="楕円 359"/>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3811</xdr:rowOff>
    </xdr:to>
    <xdr:cxnSp macro="">
      <xdr:nvCxnSpPr>
        <xdr:cNvPr id="361" name="直線コネクタ 360"/>
        <xdr:cNvCxnSpPr/>
      </xdr:nvCxnSpPr>
      <xdr:spPr>
        <a:xfrm>
          <a:off x="8750300" y="1440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9525</xdr:rowOff>
    </xdr:to>
    <xdr:cxnSp macro="">
      <xdr:nvCxnSpPr>
        <xdr:cNvPr id="363" name="直線コネクタ 362"/>
        <xdr:cNvCxnSpPr/>
      </xdr:nvCxnSpPr>
      <xdr:spPr>
        <a:xfrm flipV="1">
          <a:off x="7861300" y="14405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9525</xdr:rowOff>
    </xdr:to>
    <xdr:cxnSp macro="">
      <xdr:nvCxnSpPr>
        <xdr:cNvPr id="365" name="直線コネクタ 364"/>
        <xdr:cNvCxnSpPr/>
      </xdr:nvCxnSpPr>
      <xdr:spPr>
        <a:xfrm>
          <a:off x="6972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70" name="n_1main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main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福祉施設】&#10;一人当たり面積"/>
        <xdr:cNvSpPr txBox="1"/>
      </xdr:nvSpPr>
      <xdr:spPr>
        <a:xfrm>
          <a:off x="7626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413" name="楕円 412"/>
        <xdr:cNvSpPr/>
      </xdr:nvSpPr>
      <xdr:spPr>
        <a:xfrm>
          <a:off x="45847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47007</xdr:rowOff>
    </xdr:from>
    <xdr:ext cx="405111" cy="259045"/>
    <xdr:sp macro="" textlink="">
      <xdr:nvSpPr>
        <xdr:cNvPr id="414" name="【市民会館】&#10;有形固定資産減価償却率該当値テキスト"/>
        <xdr:cNvSpPr txBox="1"/>
      </xdr:nvSpPr>
      <xdr:spPr>
        <a:xfrm>
          <a:off x="4673600"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5" name="楕円 414"/>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119380</xdr:rowOff>
    </xdr:to>
    <xdr:cxnSp macro="">
      <xdr:nvCxnSpPr>
        <xdr:cNvPr id="416" name="直線コネクタ 415"/>
        <xdr:cNvCxnSpPr/>
      </xdr:nvCxnSpPr>
      <xdr:spPr>
        <a:xfrm>
          <a:off x="3797300" y="1791843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xdr:rowOff>
    </xdr:from>
    <xdr:to>
      <xdr:col>15</xdr:col>
      <xdr:colOff>101600</xdr:colOff>
      <xdr:row>104</xdr:row>
      <xdr:rowOff>106680</xdr:rowOff>
    </xdr:to>
    <xdr:sp macro="" textlink="">
      <xdr:nvSpPr>
        <xdr:cNvPr id="417" name="楕円 416"/>
        <xdr:cNvSpPr/>
      </xdr:nvSpPr>
      <xdr:spPr>
        <a:xfrm>
          <a:off x="2857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55880</xdr:rowOff>
    </xdr:from>
    <xdr:to>
      <xdr:col>19</xdr:col>
      <xdr:colOff>177800</xdr:colOff>
      <xdr:row>104</xdr:row>
      <xdr:rowOff>87630</xdr:rowOff>
    </xdr:to>
    <xdr:cxnSp macro="">
      <xdr:nvCxnSpPr>
        <xdr:cNvPr id="418" name="直線コネクタ 417"/>
        <xdr:cNvCxnSpPr/>
      </xdr:nvCxnSpPr>
      <xdr:spPr>
        <a:xfrm>
          <a:off x="2908300" y="1788668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9" name="楕円 418"/>
        <xdr:cNvSpPr/>
      </xdr:nvSpPr>
      <xdr:spPr>
        <a:xfrm>
          <a:off x="1968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55880</xdr:rowOff>
    </xdr:to>
    <xdr:cxnSp macro="">
      <xdr:nvCxnSpPr>
        <xdr:cNvPr id="420" name="直線コネクタ 419"/>
        <xdr:cNvCxnSpPr/>
      </xdr:nvCxnSpPr>
      <xdr:spPr>
        <a:xfrm>
          <a:off x="2019300" y="1785366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111761</xdr:rowOff>
    </xdr:from>
    <xdr:to>
      <xdr:col>6</xdr:col>
      <xdr:colOff>38100</xdr:colOff>
      <xdr:row>104</xdr:row>
      <xdr:rowOff>41911</xdr:rowOff>
    </xdr:to>
    <xdr:sp macro="" textlink="">
      <xdr:nvSpPr>
        <xdr:cNvPr id="421" name="楕円 420"/>
        <xdr:cNvSpPr/>
      </xdr:nvSpPr>
      <xdr:spPr>
        <a:xfrm>
          <a:off x="1079500" y="177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162561</xdr:rowOff>
    </xdr:from>
    <xdr:to>
      <xdr:col>10</xdr:col>
      <xdr:colOff>114300</xdr:colOff>
      <xdr:row>104</xdr:row>
      <xdr:rowOff>22861</xdr:rowOff>
    </xdr:to>
    <xdr:cxnSp macro="">
      <xdr:nvCxnSpPr>
        <xdr:cNvPr id="422" name="直線コネクタ 421"/>
        <xdr:cNvCxnSpPr/>
      </xdr:nvCxnSpPr>
      <xdr:spPr>
        <a:xfrm>
          <a:off x="1130300" y="178219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129557</xdr:rowOff>
    </xdr:from>
    <xdr:ext cx="405111" cy="259045"/>
    <xdr:sp macro="" textlink="">
      <xdr:nvSpPr>
        <xdr:cNvPr id="427" name="n_1main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97807</xdr:rowOff>
    </xdr:from>
    <xdr:ext cx="405111" cy="259045"/>
    <xdr:sp macro="" textlink="">
      <xdr:nvSpPr>
        <xdr:cNvPr id="428" name="n_2mainValue【市民会館】&#10;有形固定資産減価償却率"/>
        <xdr:cNvSpPr txBox="1"/>
      </xdr:nvSpPr>
      <xdr:spPr>
        <a:xfrm>
          <a:off x="2705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29" name="n_3mainValue【市民会館】&#10;有形固定資産減価償却率"/>
        <xdr:cNvSpPr txBox="1"/>
      </xdr:nvSpPr>
      <xdr:spPr>
        <a:xfrm>
          <a:off x="1816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58438</xdr:rowOff>
    </xdr:from>
    <xdr:ext cx="405111" cy="259045"/>
    <xdr:sp macro="" textlink="">
      <xdr:nvSpPr>
        <xdr:cNvPr id="430" name="n_4mainValue【市民会館】&#10;有形固定資産減価償却率"/>
        <xdr:cNvSpPr txBox="1"/>
      </xdr:nvSpPr>
      <xdr:spPr>
        <a:xfrm>
          <a:off x="927744" y="175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87122</xdr:rowOff>
    </xdr:from>
    <xdr:to>
      <xdr:col>55</xdr:col>
      <xdr:colOff>50800</xdr:colOff>
      <xdr:row>104</xdr:row>
      <xdr:rowOff>17272</xdr:rowOff>
    </xdr:to>
    <xdr:sp macro="" textlink="">
      <xdr:nvSpPr>
        <xdr:cNvPr id="468" name="楕円 467"/>
        <xdr:cNvSpPr/>
      </xdr:nvSpPr>
      <xdr:spPr>
        <a:xfrm>
          <a:off x="10426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109999</xdr:rowOff>
    </xdr:from>
    <xdr:ext cx="469744" cy="259045"/>
    <xdr:sp macro="" textlink="">
      <xdr:nvSpPr>
        <xdr:cNvPr id="469" name="【市民会館】&#10;一人当たり面積該当値テキスト"/>
        <xdr:cNvSpPr txBox="1"/>
      </xdr:nvSpPr>
      <xdr:spPr>
        <a:xfrm>
          <a:off x="10515600" y="175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470" name="楕円 469"/>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137922</xdr:rowOff>
    </xdr:from>
    <xdr:to>
      <xdr:col>55</xdr:col>
      <xdr:colOff>0</xdr:colOff>
      <xdr:row>103</xdr:row>
      <xdr:rowOff>142494</xdr:rowOff>
    </xdr:to>
    <xdr:cxnSp macro="">
      <xdr:nvCxnSpPr>
        <xdr:cNvPr id="471" name="直線コネクタ 470"/>
        <xdr:cNvCxnSpPr/>
      </xdr:nvCxnSpPr>
      <xdr:spPr>
        <a:xfrm flipV="1">
          <a:off x="9639300" y="1779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72" name="楕円 471"/>
        <xdr:cNvSpPr/>
      </xdr:nvSpPr>
      <xdr:spPr>
        <a:xfrm>
          <a:off x="869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103</xdr:row>
      <xdr:rowOff>144780</xdr:rowOff>
    </xdr:to>
    <xdr:cxnSp macro="">
      <xdr:nvCxnSpPr>
        <xdr:cNvPr id="473" name="直線コネクタ 472"/>
        <xdr:cNvCxnSpPr/>
      </xdr:nvCxnSpPr>
      <xdr:spPr>
        <a:xfrm flipV="1">
          <a:off x="8750300" y="178018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100837</xdr:rowOff>
    </xdr:from>
    <xdr:to>
      <xdr:col>41</xdr:col>
      <xdr:colOff>101600</xdr:colOff>
      <xdr:row>104</xdr:row>
      <xdr:rowOff>30987</xdr:rowOff>
    </xdr:to>
    <xdr:sp macro="" textlink="">
      <xdr:nvSpPr>
        <xdr:cNvPr id="474" name="楕円 473"/>
        <xdr:cNvSpPr/>
      </xdr:nvSpPr>
      <xdr:spPr>
        <a:xfrm>
          <a:off x="781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151637</xdr:rowOff>
    </xdr:to>
    <xdr:cxnSp macro="">
      <xdr:nvCxnSpPr>
        <xdr:cNvPr id="475" name="直線コネクタ 474"/>
        <xdr:cNvCxnSpPr/>
      </xdr:nvCxnSpPr>
      <xdr:spPr>
        <a:xfrm flipV="1">
          <a:off x="7861300" y="178041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76" name="楕円 475"/>
        <xdr:cNvSpPr/>
      </xdr:nvSpPr>
      <xdr:spPr>
        <a:xfrm>
          <a:off x="692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151637</xdr:rowOff>
    </xdr:from>
    <xdr:to>
      <xdr:col>41</xdr:col>
      <xdr:colOff>50800</xdr:colOff>
      <xdr:row>103</xdr:row>
      <xdr:rowOff>156211</xdr:rowOff>
    </xdr:to>
    <xdr:cxnSp macro="">
      <xdr:nvCxnSpPr>
        <xdr:cNvPr id="477" name="直線コネクタ 476"/>
        <xdr:cNvCxnSpPr/>
      </xdr:nvCxnSpPr>
      <xdr:spPr>
        <a:xfrm flipV="1">
          <a:off x="6972300" y="1781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482" name="n_1mainValue【市民会館】&#10;一人当たり面積"/>
        <xdr:cNvSpPr txBox="1"/>
      </xdr:nvSpPr>
      <xdr:spPr>
        <a:xfrm>
          <a:off x="9391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83" name="n_2mainValue【市民会館】&#10;一人当たり面積"/>
        <xdr:cNvSpPr txBox="1"/>
      </xdr:nvSpPr>
      <xdr:spPr>
        <a:xfrm>
          <a:off x="8515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47514</xdr:rowOff>
    </xdr:from>
    <xdr:ext cx="469744" cy="259045"/>
    <xdr:sp macro="" textlink="">
      <xdr:nvSpPr>
        <xdr:cNvPr id="484" name="n_3mainValue【市民会館】&#10;一人当たり面積"/>
        <xdr:cNvSpPr txBox="1"/>
      </xdr:nvSpPr>
      <xdr:spPr>
        <a:xfrm>
          <a:off x="7626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5" name="n_4mainValue【市民会館】&#10;一人当たり面積"/>
        <xdr:cNvSpPr txBox="1"/>
      </xdr:nvSpPr>
      <xdr:spPr>
        <a:xfrm>
          <a:off x="6737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527" name="楕円 526"/>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528" name="【一般廃棄物処理施設】&#10;有形固定資産減価償却率該当値テキスト"/>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529" name="楕円 528"/>
        <xdr:cNvSpPr/>
      </xdr:nvSpPr>
      <xdr:spPr>
        <a:xfrm>
          <a:off x="15430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25581</xdr:rowOff>
    </xdr:to>
    <xdr:cxnSp macro="">
      <xdr:nvCxnSpPr>
        <xdr:cNvPr id="530" name="直線コネクタ 529"/>
        <xdr:cNvCxnSpPr/>
      </xdr:nvCxnSpPr>
      <xdr:spPr>
        <a:xfrm>
          <a:off x="15481300" y="68492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531" name="楕円 530"/>
        <xdr:cNvSpPr/>
      </xdr:nvSpPr>
      <xdr:spPr>
        <a:xfrm>
          <a:off x="14541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39</xdr:row>
      <xdr:rowOff>162741</xdr:rowOff>
    </xdr:to>
    <xdr:cxnSp macro="">
      <xdr:nvCxnSpPr>
        <xdr:cNvPr id="532" name="直線コネクタ 531"/>
        <xdr:cNvCxnSpPr/>
      </xdr:nvCxnSpPr>
      <xdr:spPr>
        <a:xfrm>
          <a:off x="14592300" y="68150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533" name="楕円 532"/>
        <xdr:cNvSpPr/>
      </xdr:nvSpPr>
      <xdr:spPr>
        <a:xfrm>
          <a:off x="13652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95794</xdr:rowOff>
    </xdr:from>
    <xdr:to>
      <xdr:col>76</xdr:col>
      <xdr:colOff>114300</xdr:colOff>
      <xdr:row>39</xdr:row>
      <xdr:rowOff>128451</xdr:rowOff>
    </xdr:to>
    <xdr:cxnSp macro="">
      <xdr:nvCxnSpPr>
        <xdr:cNvPr id="534" name="直線コネクタ 533"/>
        <xdr:cNvCxnSpPr/>
      </xdr:nvCxnSpPr>
      <xdr:spPr>
        <a:xfrm>
          <a:off x="13703300" y="678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35" name="楕円 534"/>
        <xdr:cNvSpPr/>
      </xdr:nvSpPr>
      <xdr:spPr>
        <a:xfrm>
          <a:off x="12763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39</xdr:row>
      <xdr:rowOff>95794</xdr:rowOff>
    </xdr:to>
    <xdr:cxnSp macro="">
      <xdr:nvCxnSpPr>
        <xdr:cNvPr id="536" name="直線コネクタ 535"/>
        <xdr:cNvCxnSpPr/>
      </xdr:nvCxnSpPr>
      <xdr:spPr>
        <a:xfrm>
          <a:off x="12814300" y="6748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41" name="n_1mainValue【一般廃棄物処理施設】&#10;有形固定資産減価償却率"/>
        <xdr:cNvSpPr txBox="1"/>
      </xdr:nvSpPr>
      <xdr:spPr>
        <a:xfrm>
          <a:off x="152660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542" name="n_2mainValue【一般廃棄物処理施設】&#10;有形固定資産減価償却率"/>
        <xdr:cNvSpPr txBox="1"/>
      </xdr:nvSpPr>
      <xdr:spPr>
        <a:xfrm>
          <a:off x="14389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543" name="n_3mainValue【一般廃棄物処理施設】&#10;有形固定資産減価償却率"/>
        <xdr:cNvSpPr txBox="1"/>
      </xdr:nvSpPr>
      <xdr:spPr>
        <a:xfrm>
          <a:off x="13500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44" name="n_4mainValue【一般廃棄物処理施設】&#10;有形固定資産減価償却率"/>
        <xdr:cNvSpPr txBox="1"/>
      </xdr:nvSpPr>
      <xdr:spPr>
        <a:xfrm>
          <a:off x="12611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92119</xdr:rowOff>
    </xdr:from>
    <xdr:to>
      <xdr:col>116</xdr:col>
      <xdr:colOff>114300</xdr:colOff>
      <xdr:row>42</xdr:row>
      <xdr:rowOff>22269</xdr:rowOff>
    </xdr:to>
    <xdr:sp macro="" textlink="">
      <xdr:nvSpPr>
        <xdr:cNvPr id="584" name="楕円 583"/>
        <xdr:cNvSpPr/>
      </xdr:nvSpPr>
      <xdr:spPr>
        <a:xfrm>
          <a:off x="22110700" y="712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7046</xdr:rowOff>
    </xdr:from>
    <xdr:ext cx="534377" cy="259045"/>
    <xdr:sp macro="" textlink="">
      <xdr:nvSpPr>
        <xdr:cNvPr id="585" name="【一般廃棄物処理施設】&#10;一人当たり有形固定資産（償却資産）額該当値テキスト"/>
        <xdr:cNvSpPr txBox="1"/>
      </xdr:nvSpPr>
      <xdr:spPr>
        <a:xfrm>
          <a:off x="22199600" y="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92445</xdr:rowOff>
    </xdr:from>
    <xdr:to>
      <xdr:col>112</xdr:col>
      <xdr:colOff>38100</xdr:colOff>
      <xdr:row>42</xdr:row>
      <xdr:rowOff>22595</xdr:rowOff>
    </xdr:to>
    <xdr:sp macro="" textlink="">
      <xdr:nvSpPr>
        <xdr:cNvPr id="586" name="楕円 585"/>
        <xdr:cNvSpPr/>
      </xdr:nvSpPr>
      <xdr:spPr>
        <a:xfrm>
          <a:off x="21272500" y="71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142919</xdr:rowOff>
    </xdr:from>
    <xdr:to>
      <xdr:col>116</xdr:col>
      <xdr:colOff>63500</xdr:colOff>
      <xdr:row>41</xdr:row>
      <xdr:rowOff>143245</xdr:rowOff>
    </xdr:to>
    <xdr:cxnSp macro="">
      <xdr:nvCxnSpPr>
        <xdr:cNvPr id="587" name="直線コネクタ 586"/>
        <xdr:cNvCxnSpPr/>
      </xdr:nvCxnSpPr>
      <xdr:spPr>
        <a:xfrm flipV="1">
          <a:off x="21323300" y="717236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92692</xdr:rowOff>
    </xdr:from>
    <xdr:to>
      <xdr:col>107</xdr:col>
      <xdr:colOff>101600</xdr:colOff>
      <xdr:row>42</xdr:row>
      <xdr:rowOff>22842</xdr:rowOff>
    </xdr:to>
    <xdr:sp macro="" textlink="">
      <xdr:nvSpPr>
        <xdr:cNvPr id="588" name="楕円 587"/>
        <xdr:cNvSpPr/>
      </xdr:nvSpPr>
      <xdr:spPr>
        <a:xfrm>
          <a:off x="20383500" y="71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143245</xdr:rowOff>
    </xdr:from>
    <xdr:to>
      <xdr:col>111</xdr:col>
      <xdr:colOff>177800</xdr:colOff>
      <xdr:row>41</xdr:row>
      <xdr:rowOff>143492</xdr:rowOff>
    </xdr:to>
    <xdr:cxnSp macro="">
      <xdr:nvCxnSpPr>
        <xdr:cNvPr id="589" name="直線コネクタ 588"/>
        <xdr:cNvCxnSpPr/>
      </xdr:nvCxnSpPr>
      <xdr:spPr>
        <a:xfrm flipV="1">
          <a:off x="20434300" y="7172695"/>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93152</xdr:rowOff>
    </xdr:from>
    <xdr:to>
      <xdr:col>102</xdr:col>
      <xdr:colOff>165100</xdr:colOff>
      <xdr:row>42</xdr:row>
      <xdr:rowOff>23302</xdr:rowOff>
    </xdr:to>
    <xdr:sp macro="" textlink="">
      <xdr:nvSpPr>
        <xdr:cNvPr id="590" name="楕円 589"/>
        <xdr:cNvSpPr/>
      </xdr:nvSpPr>
      <xdr:spPr>
        <a:xfrm>
          <a:off x="19494500" y="71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143492</xdr:rowOff>
    </xdr:from>
    <xdr:to>
      <xdr:col>107</xdr:col>
      <xdr:colOff>50800</xdr:colOff>
      <xdr:row>41</xdr:row>
      <xdr:rowOff>143952</xdr:rowOff>
    </xdr:to>
    <xdr:cxnSp macro="">
      <xdr:nvCxnSpPr>
        <xdr:cNvPr id="591" name="直線コネクタ 590"/>
        <xdr:cNvCxnSpPr/>
      </xdr:nvCxnSpPr>
      <xdr:spPr>
        <a:xfrm flipV="1">
          <a:off x="19545300" y="7172942"/>
          <a:ext cx="889000"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93616</xdr:rowOff>
    </xdr:from>
    <xdr:to>
      <xdr:col>98</xdr:col>
      <xdr:colOff>38100</xdr:colOff>
      <xdr:row>42</xdr:row>
      <xdr:rowOff>23766</xdr:rowOff>
    </xdr:to>
    <xdr:sp macro="" textlink="">
      <xdr:nvSpPr>
        <xdr:cNvPr id="592" name="楕円 591"/>
        <xdr:cNvSpPr/>
      </xdr:nvSpPr>
      <xdr:spPr>
        <a:xfrm>
          <a:off x="18605500" y="71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143952</xdr:rowOff>
    </xdr:from>
    <xdr:to>
      <xdr:col>102</xdr:col>
      <xdr:colOff>114300</xdr:colOff>
      <xdr:row>41</xdr:row>
      <xdr:rowOff>144416</xdr:rowOff>
    </xdr:to>
    <xdr:cxnSp macro="">
      <xdr:nvCxnSpPr>
        <xdr:cNvPr id="593" name="直線コネクタ 592"/>
        <xdr:cNvCxnSpPr/>
      </xdr:nvCxnSpPr>
      <xdr:spPr>
        <a:xfrm flipV="1">
          <a:off x="18656300" y="7173402"/>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13722</xdr:rowOff>
    </xdr:from>
    <xdr:ext cx="534377" cy="259045"/>
    <xdr:sp macro="" textlink="">
      <xdr:nvSpPr>
        <xdr:cNvPr id="598" name="n_1mainValue【一般廃棄物処理施設】&#10;一人当たり有形固定資産（償却資産）額"/>
        <xdr:cNvSpPr txBox="1"/>
      </xdr:nvSpPr>
      <xdr:spPr>
        <a:xfrm>
          <a:off x="21043411" y="72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13969</xdr:rowOff>
    </xdr:from>
    <xdr:ext cx="534377" cy="259045"/>
    <xdr:sp macro="" textlink="">
      <xdr:nvSpPr>
        <xdr:cNvPr id="599" name="n_2mainValue【一般廃棄物処理施設】&#10;一人当たり有形固定資産（償却資産）額"/>
        <xdr:cNvSpPr txBox="1"/>
      </xdr:nvSpPr>
      <xdr:spPr>
        <a:xfrm>
          <a:off x="20167111" y="7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14429</xdr:rowOff>
    </xdr:from>
    <xdr:ext cx="534377" cy="259045"/>
    <xdr:sp macro="" textlink="">
      <xdr:nvSpPr>
        <xdr:cNvPr id="600" name="n_3mainValue【一般廃棄物処理施設】&#10;一人当たり有形固定資産（償却資産）額"/>
        <xdr:cNvSpPr txBox="1"/>
      </xdr:nvSpPr>
      <xdr:spPr>
        <a:xfrm>
          <a:off x="19278111" y="72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14893</xdr:rowOff>
    </xdr:from>
    <xdr:ext cx="534377" cy="259045"/>
    <xdr:sp macro="" textlink="">
      <xdr:nvSpPr>
        <xdr:cNvPr id="601" name="n_4mainValue【一般廃棄物処理施設】&#10;一人当たり有形固定資産（償却資産）額"/>
        <xdr:cNvSpPr txBox="1"/>
      </xdr:nvSpPr>
      <xdr:spPr>
        <a:xfrm>
          <a:off x="18389111" y="72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112485</xdr:rowOff>
    </xdr:from>
    <xdr:to>
      <xdr:col>85</xdr:col>
      <xdr:colOff>177800</xdr:colOff>
      <xdr:row>62</xdr:row>
      <xdr:rowOff>42635</xdr:rowOff>
    </xdr:to>
    <xdr:sp macro="" textlink="">
      <xdr:nvSpPr>
        <xdr:cNvPr id="643" name="楕円 642"/>
        <xdr:cNvSpPr/>
      </xdr:nvSpPr>
      <xdr:spPr>
        <a:xfrm>
          <a:off x="16268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90912</xdr:rowOff>
    </xdr:from>
    <xdr:ext cx="405111" cy="259045"/>
    <xdr:sp macro="" textlink="">
      <xdr:nvSpPr>
        <xdr:cNvPr id="644" name="【保健センター・保健所】&#10;有形固定資産減価償却率該当値テキスト"/>
        <xdr:cNvSpPr txBox="1"/>
      </xdr:nvSpPr>
      <xdr:spPr>
        <a:xfrm>
          <a:off x="16357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645" name="楕円 644"/>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163285</xdr:rowOff>
    </xdr:to>
    <xdr:cxnSp macro="">
      <xdr:nvCxnSpPr>
        <xdr:cNvPr id="646" name="直線コネクタ 645"/>
        <xdr:cNvCxnSpPr/>
      </xdr:nvCxnSpPr>
      <xdr:spPr>
        <a:xfrm>
          <a:off x="15481300" y="105890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47172</xdr:rowOff>
    </xdr:from>
    <xdr:to>
      <xdr:col>76</xdr:col>
      <xdr:colOff>165100</xdr:colOff>
      <xdr:row>61</xdr:row>
      <xdr:rowOff>148772</xdr:rowOff>
    </xdr:to>
    <xdr:sp macro="" textlink="">
      <xdr:nvSpPr>
        <xdr:cNvPr id="647" name="楕円 646"/>
        <xdr:cNvSpPr/>
      </xdr:nvSpPr>
      <xdr:spPr>
        <a:xfrm>
          <a:off x="14541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97972</xdr:rowOff>
    </xdr:from>
    <xdr:to>
      <xdr:col>81</xdr:col>
      <xdr:colOff>50800</xdr:colOff>
      <xdr:row>61</xdr:row>
      <xdr:rowOff>130628</xdr:rowOff>
    </xdr:to>
    <xdr:cxnSp macro="">
      <xdr:nvCxnSpPr>
        <xdr:cNvPr id="648" name="直線コネクタ 647"/>
        <xdr:cNvCxnSpPr/>
      </xdr:nvCxnSpPr>
      <xdr:spPr>
        <a:xfrm>
          <a:off x="14592300" y="105564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649" name="楕円 648"/>
        <xdr:cNvSpPr/>
      </xdr:nvSpPr>
      <xdr:spPr>
        <a:xfrm>
          <a:off x="13652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97972</xdr:rowOff>
    </xdr:to>
    <xdr:cxnSp macro="">
      <xdr:nvCxnSpPr>
        <xdr:cNvPr id="650" name="直線コネクタ 649"/>
        <xdr:cNvCxnSpPr/>
      </xdr:nvCxnSpPr>
      <xdr:spPr>
        <a:xfrm>
          <a:off x="13703300" y="105237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153307</xdr:rowOff>
    </xdr:from>
    <xdr:to>
      <xdr:col>67</xdr:col>
      <xdr:colOff>101600</xdr:colOff>
      <xdr:row>61</xdr:row>
      <xdr:rowOff>83457</xdr:rowOff>
    </xdr:to>
    <xdr:sp macro="" textlink="">
      <xdr:nvSpPr>
        <xdr:cNvPr id="651" name="楕円 650"/>
        <xdr:cNvSpPr/>
      </xdr:nvSpPr>
      <xdr:spPr>
        <a:xfrm>
          <a:off x="12763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32657</xdr:rowOff>
    </xdr:from>
    <xdr:to>
      <xdr:col>71</xdr:col>
      <xdr:colOff>177800</xdr:colOff>
      <xdr:row>61</xdr:row>
      <xdr:rowOff>65315</xdr:rowOff>
    </xdr:to>
    <xdr:cxnSp macro="">
      <xdr:nvCxnSpPr>
        <xdr:cNvPr id="652" name="直線コネクタ 651"/>
        <xdr:cNvCxnSpPr/>
      </xdr:nvCxnSpPr>
      <xdr:spPr>
        <a:xfrm>
          <a:off x="12814300" y="1049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57" name="n_1mainValue【保健センター・保健所】&#10;有形固定資産減価償却率"/>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139899</xdr:rowOff>
    </xdr:from>
    <xdr:ext cx="405111" cy="259045"/>
    <xdr:sp macro="" textlink="">
      <xdr:nvSpPr>
        <xdr:cNvPr id="658" name="n_2mainValue【保健センター・保健所】&#10;有形固定資産減価償却率"/>
        <xdr:cNvSpPr txBox="1"/>
      </xdr:nvSpPr>
      <xdr:spPr>
        <a:xfrm>
          <a:off x="14389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659" name="n_3mainValue【保健センター・保健所】&#10;有形固定資産減価償却率"/>
        <xdr:cNvSpPr txBox="1"/>
      </xdr:nvSpPr>
      <xdr:spPr>
        <a:xfrm>
          <a:off x="13500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74584</xdr:rowOff>
    </xdr:from>
    <xdr:ext cx="405111" cy="259045"/>
    <xdr:sp macro="" textlink="">
      <xdr:nvSpPr>
        <xdr:cNvPr id="660" name="n_4mainValue【保健センター・保健所】&#10;有形固定資産減価償却率"/>
        <xdr:cNvSpPr txBox="1"/>
      </xdr:nvSpPr>
      <xdr:spPr>
        <a:xfrm>
          <a:off x="12611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8" name="楕円 697"/>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9"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700" name="楕円 699"/>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701" name="直線コネクタ 700"/>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702" name="楕円 701"/>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703" name="直線コネクタ 702"/>
        <xdr:cNvCxnSpPr/>
      </xdr:nvCxnSpPr>
      <xdr:spPr>
        <a:xfrm>
          <a:off x="20434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65786</xdr:rowOff>
    </xdr:from>
    <xdr:to>
      <xdr:col>102</xdr:col>
      <xdr:colOff>165100</xdr:colOff>
      <xdr:row>63</xdr:row>
      <xdr:rowOff>167386</xdr:rowOff>
    </xdr:to>
    <xdr:sp macro="" textlink="">
      <xdr:nvSpPr>
        <xdr:cNvPr id="704" name="楕円 703"/>
        <xdr:cNvSpPr/>
      </xdr:nvSpPr>
      <xdr:spPr>
        <a:xfrm>
          <a:off x="19494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116586</xdr:rowOff>
    </xdr:to>
    <xdr:cxnSp macro="">
      <xdr:nvCxnSpPr>
        <xdr:cNvPr id="705" name="直線コネクタ 704"/>
        <xdr:cNvCxnSpPr/>
      </xdr:nvCxnSpPr>
      <xdr:spPr>
        <a:xfrm flipV="1">
          <a:off x="19545300" y="10913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706" name="楕円 705"/>
        <xdr:cNvSpPr/>
      </xdr:nvSpPr>
      <xdr:spPr>
        <a:xfrm>
          <a:off x="18605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116586</xdr:rowOff>
    </xdr:from>
    <xdr:to>
      <xdr:col>102</xdr:col>
      <xdr:colOff>114300</xdr:colOff>
      <xdr:row>63</xdr:row>
      <xdr:rowOff>116586</xdr:rowOff>
    </xdr:to>
    <xdr:cxnSp macro="">
      <xdr:nvCxnSpPr>
        <xdr:cNvPr id="707" name="直線コネクタ 706"/>
        <xdr:cNvCxnSpPr/>
      </xdr:nvCxnSpPr>
      <xdr:spPr>
        <a:xfrm>
          <a:off x="18656300" y="1091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12" name="n_1mainValue【保健センター・保健所】&#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713" name="n_2mainValue【保健センター・保健所】&#10;一人当たり面積"/>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158513</xdr:rowOff>
    </xdr:from>
    <xdr:ext cx="469744" cy="259045"/>
    <xdr:sp macro="" textlink="">
      <xdr:nvSpPr>
        <xdr:cNvPr id="714" name="n_3mainValue【保健センター・保健所】&#10;一人当たり面積"/>
        <xdr:cNvSpPr txBox="1"/>
      </xdr:nvSpPr>
      <xdr:spPr>
        <a:xfrm>
          <a:off x="19310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715" name="n_4mainValue【保健センター・保健所】&#10;一人当たり面積"/>
        <xdr:cNvSpPr txBox="1"/>
      </xdr:nvSpPr>
      <xdr:spPr>
        <a:xfrm>
          <a:off x="18421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757" name="楕円 756"/>
        <xdr:cNvSpPr/>
      </xdr:nvSpPr>
      <xdr:spPr>
        <a:xfrm>
          <a:off x="162687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758" name="【消防施設】&#10;有形固定資産減価償却率該当値テキスト"/>
        <xdr:cNvSpPr txBox="1"/>
      </xdr:nvSpPr>
      <xdr:spPr>
        <a:xfrm>
          <a:off x="16357600"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759" name="楕円 758"/>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77288</xdr:rowOff>
    </xdr:to>
    <xdr:cxnSp macro="">
      <xdr:nvCxnSpPr>
        <xdr:cNvPr id="760" name="直線コネクタ 759"/>
        <xdr:cNvCxnSpPr/>
      </xdr:nvCxnSpPr>
      <xdr:spPr>
        <a:xfrm flipV="1">
          <a:off x="15481300" y="14452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1" name="楕円 760"/>
        <xdr:cNvSpPr/>
      </xdr:nvSpPr>
      <xdr:spPr>
        <a:xfrm>
          <a:off x="14541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47898</xdr:rowOff>
    </xdr:from>
    <xdr:to>
      <xdr:col>81</xdr:col>
      <xdr:colOff>50800</xdr:colOff>
      <xdr:row>84</xdr:row>
      <xdr:rowOff>77288</xdr:rowOff>
    </xdr:to>
    <xdr:cxnSp macro="">
      <xdr:nvCxnSpPr>
        <xdr:cNvPr id="762" name="直線コネクタ 761"/>
        <xdr:cNvCxnSpPr/>
      </xdr:nvCxnSpPr>
      <xdr:spPr>
        <a:xfrm>
          <a:off x="14592300" y="144496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763" name="楕円 762"/>
        <xdr:cNvSpPr/>
      </xdr:nvSpPr>
      <xdr:spPr>
        <a:xfrm>
          <a:off x="13652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47898</xdr:rowOff>
    </xdr:to>
    <xdr:cxnSp macro="">
      <xdr:nvCxnSpPr>
        <xdr:cNvPr id="764" name="直線コネクタ 763"/>
        <xdr:cNvCxnSpPr/>
      </xdr:nvCxnSpPr>
      <xdr:spPr>
        <a:xfrm>
          <a:off x="13703300" y="144186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765" name="楕円 764"/>
        <xdr:cNvSpPr/>
      </xdr:nvSpPr>
      <xdr:spPr>
        <a:xfrm>
          <a:off x="12763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157299</xdr:rowOff>
    </xdr:from>
    <xdr:to>
      <xdr:col>71</xdr:col>
      <xdr:colOff>177800</xdr:colOff>
      <xdr:row>84</xdr:row>
      <xdr:rowOff>16873</xdr:rowOff>
    </xdr:to>
    <xdr:cxnSp macro="">
      <xdr:nvCxnSpPr>
        <xdr:cNvPr id="766" name="直線コネクタ 765"/>
        <xdr:cNvCxnSpPr/>
      </xdr:nvCxnSpPr>
      <xdr:spPr>
        <a:xfrm>
          <a:off x="12814300" y="1438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771" name="n_1mainValue【消防施設】&#10;有形固定資産減価償却率"/>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772" name="n_2mainValue【消防施設】&#10;有形固定資産減価償却率"/>
        <xdr:cNvSpPr txBox="1"/>
      </xdr:nvSpPr>
      <xdr:spPr>
        <a:xfrm>
          <a:off x="14389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773" name="n_3mainValue【消防施設】&#10;有形固定資産減価償却率"/>
        <xdr:cNvSpPr txBox="1"/>
      </xdr:nvSpPr>
      <xdr:spPr>
        <a:xfrm>
          <a:off x="13500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774" name="n_4mainValue【消防施設】&#10;有形固定資産減価償却率"/>
        <xdr:cNvSpPr txBox="1"/>
      </xdr:nvSpPr>
      <xdr:spPr>
        <a:xfrm>
          <a:off x="12611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12" name="楕円 811"/>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13" name="【消防施設】&#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814" name="楕円 813"/>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122682</xdr:rowOff>
    </xdr:to>
    <xdr:cxnSp macro="">
      <xdr:nvCxnSpPr>
        <xdr:cNvPr id="815" name="直線コネクタ 814"/>
        <xdr:cNvCxnSpPr/>
      </xdr:nvCxnSpPr>
      <xdr:spPr>
        <a:xfrm flipV="1">
          <a:off x="21323300" y="143393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6" name="楕円 815"/>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127254</xdr:rowOff>
    </xdr:to>
    <xdr:cxnSp macro="">
      <xdr:nvCxnSpPr>
        <xdr:cNvPr id="817" name="直線コネクタ 816"/>
        <xdr:cNvCxnSpPr/>
      </xdr:nvCxnSpPr>
      <xdr:spPr>
        <a:xfrm flipV="1">
          <a:off x="20434300" y="1435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18" name="楕円 817"/>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127254</xdr:rowOff>
    </xdr:to>
    <xdr:cxnSp macro="">
      <xdr:nvCxnSpPr>
        <xdr:cNvPr id="819" name="直線コネクタ 818"/>
        <xdr:cNvCxnSpPr/>
      </xdr:nvCxnSpPr>
      <xdr:spPr>
        <a:xfrm>
          <a:off x="19545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820" name="楕円 819"/>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131826</xdr:rowOff>
    </xdr:to>
    <xdr:cxnSp macro="">
      <xdr:nvCxnSpPr>
        <xdr:cNvPr id="821" name="直線コネクタ 820"/>
        <xdr:cNvCxnSpPr/>
      </xdr:nvCxnSpPr>
      <xdr:spPr>
        <a:xfrm flipV="1">
          <a:off x="18656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826" name="n_1mainValue【消防施設】&#10;一人当たり面積"/>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7" name="n_2main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828" name="n_3mainValue【消防施設】&#10;一人当たり面積"/>
        <xdr:cNvSpPr txBox="1"/>
      </xdr:nvSpPr>
      <xdr:spPr>
        <a:xfrm>
          <a:off x="19310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829" name="n_4mainValue【消防施設】&#10;一人当たり面積"/>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871" name="楕円 870"/>
        <xdr:cNvSpPr/>
      </xdr:nvSpPr>
      <xdr:spPr>
        <a:xfrm>
          <a:off x="162687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872" name="【庁舎】&#10;有形固定資産減価償却率該当値テキスト"/>
        <xdr:cNvSpPr txBox="1"/>
      </xdr:nvSpPr>
      <xdr:spPr>
        <a:xfrm>
          <a:off x="16357600"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873" name="楕円 872"/>
        <xdr:cNvSpPr/>
      </xdr:nvSpPr>
      <xdr:spPr>
        <a:xfrm>
          <a:off x="15430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46808</xdr:rowOff>
    </xdr:to>
    <xdr:cxnSp macro="">
      <xdr:nvCxnSpPr>
        <xdr:cNvPr id="874" name="直線コネクタ 873"/>
        <xdr:cNvCxnSpPr/>
      </xdr:nvCxnSpPr>
      <xdr:spPr>
        <a:xfrm>
          <a:off x="15481300" y="181878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875" name="楕円 874"/>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14151</xdr:rowOff>
    </xdr:to>
    <xdr:cxnSp macro="">
      <xdr:nvCxnSpPr>
        <xdr:cNvPr id="876" name="直線コネクタ 875"/>
        <xdr:cNvCxnSpPr/>
      </xdr:nvCxnSpPr>
      <xdr:spPr>
        <a:xfrm>
          <a:off x="14592300" y="1815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877" name="楕円 876"/>
        <xdr:cNvSpPr/>
      </xdr:nvSpPr>
      <xdr:spPr>
        <a:xfrm>
          <a:off x="13652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152944</xdr:rowOff>
    </xdr:to>
    <xdr:cxnSp macro="">
      <xdr:nvCxnSpPr>
        <xdr:cNvPr id="878" name="直線コネクタ 877"/>
        <xdr:cNvCxnSpPr/>
      </xdr:nvCxnSpPr>
      <xdr:spPr>
        <a:xfrm>
          <a:off x="13703300" y="180572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79" name="楕円 878"/>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54973</xdr:rowOff>
    </xdr:to>
    <xdr:cxnSp macro="">
      <xdr:nvCxnSpPr>
        <xdr:cNvPr id="880" name="直線コネクタ 879"/>
        <xdr:cNvCxnSpPr/>
      </xdr:nvCxnSpPr>
      <xdr:spPr>
        <a:xfrm>
          <a:off x="12814300" y="1802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885" name="n_1mainValue【庁舎】&#10;有形固定資産減価償却率"/>
        <xdr:cNvSpPr txBox="1"/>
      </xdr:nvSpPr>
      <xdr:spPr>
        <a:xfrm>
          <a:off x="15266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886" name="n_2mainValue【庁舎】&#10;有形固定資産減価償却率"/>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887" name="n_3mainValue【庁舎】&#10;有形固定資産減価償却率"/>
        <xdr:cNvSpPr txBox="1"/>
      </xdr:nvSpPr>
      <xdr:spPr>
        <a:xfrm>
          <a:off x="13500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88" name="n_4mainValue【庁舎】&#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0" name="楕円 929"/>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31" name="【庁舎】&#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932" name="楕円 931"/>
        <xdr:cNvSpPr/>
      </xdr:nvSpPr>
      <xdr:spPr>
        <a:xfrm>
          <a:off x="2127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45176</xdr:rowOff>
    </xdr:to>
    <xdr:cxnSp macro="">
      <xdr:nvCxnSpPr>
        <xdr:cNvPr id="933" name="直線コネクタ 932"/>
        <xdr:cNvCxnSpPr/>
      </xdr:nvCxnSpPr>
      <xdr:spPr>
        <a:xfrm flipV="1">
          <a:off x="21323300" y="180441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934" name="楕円 933"/>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48442</xdr:rowOff>
    </xdr:to>
    <xdr:cxnSp macro="">
      <xdr:nvCxnSpPr>
        <xdr:cNvPr id="935" name="直線コネクタ 934"/>
        <xdr:cNvCxnSpPr/>
      </xdr:nvCxnSpPr>
      <xdr:spPr>
        <a:xfrm flipV="1">
          <a:off x="20434300" y="180474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6" name="楕円 935"/>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54973</xdr:rowOff>
    </xdr:to>
    <xdr:cxnSp macro="">
      <xdr:nvCxnSpPr>
        <xdr:cNvPr id="937" name="直線コネクタ 936"/>
        <xdr:cNvCxnSpPr/>
      </xdr:nvCxnSpPr>
      <xdr:spPr>
        <a:xfrm flipV="1">
          <a:off x="19545300" y="18050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938" name="楕円 937"/>
        <xdr:cNvSpPr/>
      </xdr:nvSpPr>
      <xdr:spPr>
        <a:xfrm>
          <a:off x="18605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58238</xdr:rowOff>
    </xdr:to>
    <xdr:cxnSp macro="">
      <xdr:nvCxnSpPr>
        <xdr:cNvPr id="939" name="直線コネクタ 938"/>
        <xdr:cNvCxnSpPr/>
      </xdr:nvCxnSpPr>
      <xdr:spPr>
        <a:xfrm flipV="1">
          <a:off x="18656300" y="1805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944" name="n_1mainValue【庁舎】&#10;一人当たり面積"/>
        <xdr:cNvSpPr txBox="1"/>
      </xdr:nvSpPr>
      <xdr:spPr>
        <a:xfrm>
          <a:off x="210757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945" name="n_2mainValue【庁舎】&#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46" name="n_3mainValue【庁舎】&#10;一人当たり面積"/>
        <xdr:cNvSpPr txBox="1"/>
      </xdr:nvSpPr>
      <xdr:spPr>
        <a:xfrm>
          <a:off x="19310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947" name="n_4mainValue【庁舎】&#10;一人当たり面積"/>
        <xdr:cNvSpPr txBox="1"/>
      </xdr:nvSpPr>
      <xdr:spPr>
        <a:xfrm>
          <a:off x="18421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類似団体平均、全国平均、京都府平均と比較して有形固定資産減価償却率は、図書館、体育館・プール、一般廃棄物処理施設、保健センター・保健所、庁舎が特に高くなっている。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図書館のうち中央館については築後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年を経過していることから、令和４年度からリニューアルに向けた事業推進を行っている。体育館については、個別施設計画を策定し、計画的な維持管理を行っており、プールについては、平成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犬甘野プールを閉鎖するなど、計画的な施設再編を行っている。一般廃棄物処理施設のうちし尿処理施設（若宮工場）については、施設の老朽化が進んでいることから、広域連携による業務委託を行うとともに、除却を進めている。医療・保健機能に対するニーズが高い保健センターについては、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年以上が経過して老朽化が進行していることから、計画的な維持保全を図っていく。　類似団体平均、全国平均、京都府平均と比較して特に「一人当たり面積」等が高くなっている施設は、市民会館である。これは、延べ施設面積が</a:t>
          </a:r>
          <a:r>
            <a:rPr kumimoji="1" lang="en-US" altLang="ja-JP" sz="1100">
              <a:solidFill>
                <a:schemeClr val="dk1"/>
              </a:solidFill>
              <a:effectLst/>
              <a:latin typeface="+mn-lt"/>
              <a:ea typeface="+mn-ea"/>
              <a:cs typeface="+mn-cs"/>
            </a:rPr>
            <a:t>27,833</a:t>
          </a:r>
          <a:r>
            <a:rPr kumimoji="1" lang="ja-JP" altLang="ja-JP" sz="1100">
              <a:solidFill>
                <a:schemeClr val="dk1"/>
              </a:solidFill>
              <a:effectLst/>
              <a:latin typeface="+mn-lt"/>
              <a:ea typeface="+mn-ea"/>
              <a:cs typeface="+mn-cs"/>
            </a:rPr>
            <a:t>㎡あるガレリアかめおかの影響が大きく、全世代の生涯学習や憩いの場として多くの市民が利用している。</a:t>
          </a:r>
          <a:endParaRPr lang="ja-JP" altLang="ja-JP" sz="1400">
            <a:effectLst/>
          </a:endParaRPr>
        </a:p>
        <a:p>
          <a:r>
            <a:rPr kumimoji="1" lang="ja-JP" altLang="ja-JP" sz="1100">
              <a:solidFill>
                <a:schemeClr val="dk1"/>
              </a:solidFill>
              <a:effectLst/>
              <a:latin typeface="+mn-lt"/>
              <a:ea typeface="+mn-ea"/>
              <a:cs typeface="+mn-cs"/>
            </a:rPr>
            <a:t>　今後も公共施設等の維持管理にかかる経費の増加に留意しつつ、引き続き、効果的・効率的な施設運営を行っていく。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366;&#27841;&#36039;&#26009;&#38598;/R4/&#36861;&#21152;&#20998;&#12507;&#12540;&#12512;&#12506;&#12540;&#12472;&#65288;R5.10.16&#65289;/01_&#36861;&#21152;&#12377;&#12427;&#36039;&#26009;/&#12304;&#36001;&#25919;&#29366;&#27841;&#36039;&#26009;&#38598;&#12305;_262064_&#20096;&#237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126.7</v>
          </cell>
          <cell r="BX51">
            <v>100.3</v>
          </cell>
          <cell r="CF51">
            <v>89.9</v>
          </cell>
          <cell r="CN51">
            <v>75</v>
          </cell>
          <cell r="CV51">
            <v>70.2</v>
          </cell>
        </row>
        <row r="53">
          <cell r="BP53">
            <v>57.1</v>
          </cell>
          <cell r="BX53">
            <v>58.7</v>
          </cell>
          <cell r="CF53">
            <v>60.3</v>
          </cell>
          <cell r="CN53">
            <v>61.9</v>
          </cell>
          <cell r="CV53">
            <v>63.1</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2">
          <cell r="BP72" t="str">
            <v>H30</v>
          </cell>
          <cell r="BX72" t="str">
            <v>R01</v>
          </cell>
          <cell r="CF72" t="str">
            <v>R02</v>
          </cell>
          <cell r="CN72" t="str">
            <v>R03</v>
          </cell>
          <cell r="CV72" t="str">
            <v>R04</v>
          </cell>
        </row>
        <row r="73">
          <cell r="AN73" t="str">
            <v>当該団体値</v>
          </cell>
          <cell r="BP73">
            <v>126.7</v>
          </cell>
          <cell r="BX73">
            <v>100.3</v>
          </cell>
          <cell r="CF73">
            <v>89.9</v>
          </cell>
          <cell r="CN73">
            <v>75</v>
          </cell>
          <cell r="CV73">
            <v>70.2</v>
          </cell>
        </row>
        <row r="75">
          <cell r="BP75">
            <v>13.4</v>
          </cell>
          <cell r="BX75">
            <v>13.8</v>
          </cell>
          <cell r="CF75">
            <v>13.3</v>
          </cell>
          <cell r="CN75">
            <v>12.9</v>
          </cell>
          <cell r="CV75">
            <v>12.9</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592" t="s">
        <v>81</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0"/>
      <c r="DK1" s="180"/>
      <c r="DL1" s="180"/>
      <c r="DM1" s="180"/>
      <c r="DN1" s="180"/>
      <c r="DO1" s="180"/>
    </row>
    <row r="2" spans="1:119" ht="24.75" thickBot="1" x14ac:dyDescent="0.2">
      <c r="B2" s="181" t="s">
        <v>82</v>
      </c>
      <c r="C2" s="181"/>
      <c r="D2" s="182"/>
    </row>
    <row r="3" spans="1:119" ht="18.75" customHeight="1" thickBot="1" x14ac:dyDescent="0.2">
      <c r="A3" s="180"/>
      <c r="B3" s="593" t="s">
        <v>83</v>
      </c>
      <c r="C3" s="594"/>
      <c r="D3" s="594"/>
      <c r="E3" s="595"/>
      <c r="F3" s="595"/>
      <c r="G3" s="595"/>
      <c r="H3" s="595"/>
      <c r="I3" s="595"/>
      <c r="J3" s="595"/>
      <c r="K3" s="595"/>
      <c r="L3" s="595" t="s">
        <v>84</v>
      </c>
      <c r="M3" s="595"/>
      <c r="N3" s="595"/>
      <c r="O3" s="595"/>
      <c r="P3" s="595"/>
      <c r="Q3" s="595"/>
      <c r="R3" s="598"/>
      <c r="S3" s="598"/>
      <c r="T3" s="598"/>
      <c r="U3" s="598"/>
      <c r="V3" s="599"/>
      <c r="W3" s="489" t="s">
        <v>85</v>
      </c>
      <c r="X3" s="490"/>
      <c r="Y3" s="490"/>
      <c r="Z3" s="490"/>
      <c r="AA3" s="490"/>
      <c r="AB3" s="594"/>
      <c r="AC3" s="598" t="s">
        <v>86</v>
      </c>
      <c r="AD3" s="490"/>
      <c r="AE3" s="490"/>
      <c r="AF3" s="490"/>
      <c r="AG3" s="490"/>
      <c r="AH3" s="490"/>
      <c r="AI3" s="490"/>
      <c r="AJ3" s="490"/>
      <c r="AK3" s="490"/>
      <c r="AL3" s="560"/>
      <c r="AM3" s="489" t="s">
        <v>87</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88</v>
      </c>
      <c r="BO3" s="490"/>
      <c r="BP3" s="490"/>
      <c r="BQ3" s="490"/>
      <c r="BR3" s="490"/>
      <c r="BS3" s="490"/>
      <c r="BT3" s="490"/>
      <c r="BU3" s="560"/>
      <c r="BV3" s="489" t="s">
        <v>89</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90</v>
      </c>
      <c r="CU3" s="490"/>
      <c r="CV3" s="490"/>
      <c r="CW3" s="490"/>
      <c r="CX3" s="490"/>
      <c r="CY3" s="490"/>
      <c r="CZ3" s="490"/>
      <c r="DA3" s="560"/>
      <c r="DB3" s="489" t="s">
        <v>91</v>
      </c>
      <c r="DC3" s="490"/>
      <c r="DD3" s="490"/>
      <c r="DE3" s="490"/>
      <c r="DF3" s="490"/>
      <c r="DG3" s="490"/>
      <c r="DH3" s="490"/>
      <c r="DI3" s="560"/>
    </row>
    <row r="4" spans="1:119" ht="18.75" customHeight="1" x14ac:dyDescent="0.15">
      <c r="A4" s="180"/>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92</v>
      </c>
      <c r="AZ4" s="447"/>
      <c r="BA4" s="447"/>
      <c r="BB4" s="447"/>
      <c r="BC4" s="447"/>
      <c r="BD4" s="447"/>
      <c r="BE4" s="447"/>
      <c r="BF4" s="447"/>
      <c r="BG4" s="447"/>
      <c r="BH4" s="447"/>
      <c r="BI4" s="447"/>
      <c r="BJ4" s="447"/>
      <c r="BK4" s="447"/>
      <c r="BL4" s="447"/>
      <c r="BM4" s="448"/>
      <c r="BN4" s="449">
        <v>45719882</v>
      </c>
      <c r="BO4" s="450"/>
      <c r="BP4" s="450"/>
      <c r="BQ4" s="450"/>
      <c r="BR4" s="450"/>
      <c r="BS4" s="450"/>
      <c r="BT4" s="450"/>
      <c r="BU4" s="451"/>
      <c r="BV4" s="449">
        <v>45118425</v>
      </c>
      <c r="BW4" s="450"/>
      <c r="BX4" s="450"/>
      <c r="BY4" s="450"/>
      <c r="BZ4" s="450"/>
      <c r="CA4" s="450"/>
      <c r="CB4" s="450"/>
      <c r="CC4" s="451"/>
      <c r="CD4" s="586" t="s">
        <v>93</v>
      </c>
      <c r="CE4" s="587"/>
      <c r="CF4" s="587"/>
      <c r="CG4" s="587"/>
      <c r="CH4" s="587"/>
      <c r="CI4" s="587"/>
      <c r="CJ4" s="587"/>
      <c r="CK4" s="587"/>
      <c r="CL4" s="587"/>
      <c r="CM4" s="587"/>
      <c r="CN4" s="587"/>
      <c r="CO4" s="587"/>
      <c r="CP4" s="587"/>
      <c r="CQ4" s="587"/>
      <c r="CR4" s="587"/>
      <c r="CS4" s="588"/>
      <c r="CT4" s="589">
        <v>6.4</v>
      </c>
      <c r="CU4" s="590"/>
      <c r="CV4" s="590"/>
      <c r="CW4" s="590"/>
      <c r="CX4" s="590"/>
      <c r="CY4" s="590"/>
      <c r="CZ4" s="590"/>
      <c r="DA4" s="591"/>
      <c r="DB4" s="589">
        <v>8.9</v>
      </c>
      <c r="DC4" s="590"/>
      <c r="DD4" s="590"/>
      <c r="DE4" s="590"/>
      <c r="DF4" s="590"/>
      <c r="DG4" s="590"/>
      <c r="DH4" s="590"/>
      <c r="DI4" s="591"/>
    </row>
    <row r="5" spans="1:119" ht="18.75" customHeight="1" x14ac:dyDescent="0.15">
      <c r="A5" s="180"/>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94</v>
      </c>
      <c r="AN5" s="377"/>
      <c r="AO5" s="377"/>
      <c r="AP5" s="377"/>
      <c r="AQ5" s="377"/>
      <c r="AR5" s="377"/>
      <c r="AS5" s="377"/>
      <c r="AT5" s="378"/>
      <c r="AU5" s="478" t="s">
        <v>95</v>
      </c>
      <c r="AV5" s="479"/>
      <c r="AW5" s="479"/>
      <c r="AX5" s="479"/>
      <c r="AY5" s="434" t="s">
        <v>96</v>
      </c>
      <c r="AZ5" s="435"/>
      <c r="BA5" s="435"/>
      <c r="BB5" s="435"/>
      <c r="BC5" s="435"/>
      <c r="BD5" s="435"/>
      <c r="BE5" s="435"/>
      <c r="BF5" s="435"/>
      <c r="BG5" s="435"/>
      <c r="BH5" s="435"/>
      <c r="BI5" s="435"/>
      <c r="BJ5" s="435"/>
      <c r="BK5" s="435"/>
      <c r="BL5" s="435"/>
      <c r="BM5" s="436"/>
      <c r="BN5" s="420">
        <v>44320264</v>
      </c>
      <c r="BO5" s="421"/>
      <c r="BP5" s="421"/>
      <c r="BQ5" s="421"/>
      <c r="BR5" s="421"/>
      <c r="BS5" s="421"/>
      <c r="BT5" s="421"/>
      <c r="BU5" s="422"/>
      <c r="BV5" s="420">
        <v>43247703</v>
      </c>
      <c r="BW5" s="421"/>
      <c r="BX5" s="421"/>
      <c r="BY5" s="421"/>
      <c r="BZ5" s="421"/>
      <c r="CA5" s="421"/>
      <c r="CB5" s="421"/>
      <c r="CC5" s="422"/>
      <c r="CD5" s="460" t="s">
        <v>97</v>
      </c>
      <c r="CE5" s="380"/>
      <c r="CF5" s="380"/>
      <c r="CG5" s="380"/>
      <c r="CH5" s="380"/>
      <c r="CI5" s="380"/>
      <c r="CJ5" s="380"/>
      <c r="CK5" s="380"/>
      <c r="CL5" s="380"/>
      <c r="CM5" s="380"/>
      <c r="CN5" s="380"/>
      <c r="CO5" s="380"/>
      <c r="CP5" s="380"/>
      <c r="CQ5" s="380"/>
      <c r="CR5" s="380"/>
      <c r="CS5" s="461"/>
      <c r="CT5" s="417">
        <v>94</v>
      </c>
      <c r="CU5" s="418"/>
      <c r="CV5" s="418"/>
      <c r="CW5" s="418"/>
      <c r="CX5" s="418"/>
      <c r="CY5" s="418"/>
      <c r="CZ5" s="418"/>
      <c r="DA5" s="419"/>
      <c r="DB5" s="417">
        <v>89.4</v>
      </c>
      <c r="DC5" s="418"/>
      <c r="DD5" s="418"/>
      <c r="DE5" s="418"/>
      <c r="DF5" s="418"/>
      <c r="DG5" s="418"/>
      <c r="DH5" s="418"/>
      <c r="DI5" s="419"/>
    </row>
    <row r="6" spans="1:119" ht="18.75" customHeight="1" x14ac:dyDescent="0.15">
      <c r="A6" s="180"/>
      <c r="B6" s="566" t="s">
        <v>98</v>
      </c>
      <c r="C6" s="407"/>
      <c r="D6" s="407"/>
      <c r="E6" s="567"/>
      <c r="F6" s="567"/>
      <c r="G6" s="567"/>
      <c r="H6" s="567"/>
      <c r="I6" s="567"/>
      <c r="J6" s="567"/>
      <c r="K6" s="567"/>
      <c r="L6" s="567" t="s">
        <v>99</v>
      </c>
      <c r="M6" s="567"/>
      <c r="N6" s="567"/>
      <c r="O6" s="567"/>
      <c r="P6" s="567"/>
      <c r="Q6" s="567"/>
      <c r="R6" s="405"/>
      <c r="S6" s="405"/>
      <c r="T6" s="405"/>
      <c r="U6" s="405"/>
      <c r="V6" s="573"/>
      <c r="W6" s="510" t="s">
        <v>100</v>
      </c>
      <c r="X6" s="406"/>
      <c r="Y6" s="406"/>
      <c r="Z6" s="406"/>
      <c r="AA6" s="406"/>
      <c r="AB6" s="407"/>
      <c r="AC6" s="578" t="s">
        <v>101</v>
      </c>
      <c r="AD6" s="579"/>
      <c r="AE6" s="579"/>
      <c r="AF6" s="579"/>
      <c r="AG6" s="579"/>
      <c r="AH6" s="579"/>
      <c r="AI6" s="579"/>
      <c r="AJ6" s="579"/>
      <c r="AK6" s="579"/>
      <c r="AL6" s="580"/>
      <c r="AM6" s="477" t="s">
        <v>102</v>
      </c>
      <c r="AN6" s="377"/>
      <c r="AO6" s="377"/>
      <c r="AP6" s="377"/>
      <c r="AQ6" s="377"/>
      <c r="AR6" s="377"/>
      <c r="AS6" s="377"/>
      <c r="AT6" s="378"/>
      <c r="AU6" s="478" t="s">
        <v>95</v>
      </c>
      <c r="AV6" s="479"/>
      <c r="AW6" s="479"/>
      <c r="AX6" s="479"/>
      <c r="AY6" s="434" t="s">
        <v>103</v>
      </c>
      <c r="AZ6" s="435"/>
      <c r="BA6" s="435"/>
      <c r="BB6" s="435"/>
      <c r="BC6" s="435"/>
      <c r="BD6" s="435"/>
      <c r="BE6" s="435"/>
      <c r="BF6" s="435"/>
      <c r="BG6" s="435"/>
      <c r="BH6" s="435"/>
      <c r="BI6" s="435"/>
      <c r="BJ6" s="435"/>
      <c r="BK6" s="435"/>
      <c r="BL6" s="435"/>
      <c r="BM6" s="436"/>
      <c r="BN6" s="420">
        <v>1399618</v>
      </c>
      <c r="BO6" s="421"/>
      <c r="BP6" s="421"/>
      <c r="BQ6" s="421"/>
      <c r="BR6" s="421"/>
      <c r="BS6" s="421"/>
      <c r="BT6" s="421"/>
      <c r="BU6" s="422"/>
      <c r="BV6" s="420">
        <v>1870722</v>
      </c>
      <c r="BW6" s="421"/>
      <c r="BX6" s="421"/>
      <c r="BY6" s="421"/>
      <c r="BZ6" s="421"/>
      <c r="CA6" s="421"/>
      <c r="CB6" s="421"/>
      <c r="CC6" s="422"/>
      <c r="CD6" s="460" t="s">
        <v>104</v>
      </c>
      <c r="CE6" s="380"/>
      <c r="CF6" s="380"/>
      <c r="CG6" s="380"/>
      <c r="CH6" s="380"/>
      <c r="CI6" s="380"/>
      <c r="CJ6" s="380"/>
      <c r="CK6" s="380"/>
      <c r="CL6" s="380"/>
      <c r="CM6" s="380"/>
      <c r="CN6" s="380"/>
      <c r="CO6" s="380"/>
      <c r="CP6" s="380"/>
      <c r="CQ6" s="380"/>
      <c r="CR6" s="380"/>
      <c r="CS6" s="461"/>
      <c r="CT6" s="563">
        <v>95.6</v>
      </c>
      <c r="CU6" s="564"/>
      <c r="CV6" s="564"/>
      <c r="CW6" s="564"/>
      <c r="CX6" s="564"/>
      <c r="CY6" s="564"/>
      <c r="CZ6" s="564"/>
      <c r="DA6" s="565"/>
      <c r="DB6" s="563">
        <v>95.2</v>
      </c>
      <c r="DC6" s="564"/>
      <c r="DD6" s="564"/>
      <c r="DE6" s="564"/>
      <c r="DF6" s="564"/>
      <c r="DG6" s="564"/>
      <c r="DH6" s="564"/>
      <c r="DI6" s="565"/>
    </row>
    <row r="7" spans="1:119" ht="18.75" customHeight="1" x14ac:dyDescent="0.15">
      <c r="A7" s="180"/>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105</v>
      </c>
      <c r="AN7" s="377"/>
      <c r="AO7" s="377"/>
      <c r="AP7" s="377"/>
      <c r="AQ7" s="377"/>
      <c r="AR7" s="377"/>
      <c r="AS7" s="377"/>
      <c r="AT7" s="378"/>
      <c r="AU7" s="478" t="s">
        <v>95</v>
      </c>
      <c r="AV7" s="479"/>
      <c r="AW7" s="479"/>
      <c r="AX7" s="479"/>
      <c r="AY7" s="434" t="s">
        <v>106</v>
      </c>
      <c r="AZ7" s="435"/>
      <c r="BA7" s="435"/>
      <c r="BB7" s="435"/>
      <c r="BC7" s="435"/>
      <c r="BD7" s="435"/>
      <c r="BE7" s="435"/>
      <c r="BF7" s="435"/>
      <c r="BG7" s="435"/>
      <c r="BH7" s="435"/>
      <c r="BI7" s="435"/>
      <c r="BJ7" s="435"/>
      <c r="BK7" s="435"/>
      <c r="BL7" s="435"/>
      <c r="BM7" s="436"/>
      <c r="BN7" s="420">
        <v>144818</v>
      </c>
      <c r="BO7" s="421"/>
      <c r="BP7" s="421"/>
      <c r="BQ7" s="421"/>
      <c r="BR7" s="421"/>
      <c r="BS7" s="421"/>
      <c r="BT7" s="421"/>
      <c r="BU7" s="422"/>
      <c r="BV7" s="420">
        <v>83853</v>
      </c>
      <c r="BW7" s="421"/>
      <c r="BX7" s="421"/>
      <c r="BY7" s="421"/>
      <c r="BZ7" s="421"/>
      <c r="CA7" s="421"/>
      <c r="CB7" s="421"/>
      <c r="CC7" s="422"/>
      <c r="CD7" s="460" t="s">
        <v>107</v>
      </c>
      <c r="CE7" s="380"/>
      <c r="CF7" s="380"/>
      <c r="CG7" s="380"/>
      <c r="CH7" s="380"/>
      <c r="CI7" s="380"/>
      <c r="CJ7" s="380"/>
      <c r="CK7" s="380"/>
      <c r="CL7" s="380"/>
      <c r="CM7" s="380"/>
      <c r="CN7" s="380"/>
      <c r="CO7" s="380"/>
      <c r="CP7" s="380"/>
      <c r="CQ7" s="380"/>
      <c r="CR7" s="380"/>
      <c r="CS7" s="461"/>
      <c r="CT7" s="420">
        <v>19645837</v>
      </c>
      <c r="CU7" s="421"/>
      <c r="CV7" s="421"/>
      <c r="CW7" s="421"/>
      <c r="CX7" s="421"/>
      <c r="CY7" s="421"/>
      <c r="CZ7" s="421"/>
      <c r="DA7" s="422"/>
      <c r="DB7" s="420">
        <v>19982102</v>
      </c>
      <c r="DC7" s="421"/>
      <c r="DD7" s="421"/>
      <c r="DE7" s="421"/>
      <c r="DF7" s="421"/>
      <c r="DG7" s="421"/>
      <c r="DH7" s="421"/>
      <c r="DI7" s="422"/>
    </row>
    <row r="8" spans="1:119" ht="18.75" customHeight="1" thickBot="1" x14ac:dyDescent="0.2">
      <c r="A8" s="180"/>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108</v>
      </c>
      <c r="AN8" s="377"/>
      <c r="AO8" s="377"/>
      <c r="AP8" s="377"/>
      <c r="AQ8" s="377"/>
      <c r="AR8" s="377"/>
      <c r="AS8" s="377"/>
      <c r="AT8" s="378"/>
      <c r="AU8" s="478" t="s">
        <v>109</v>
      </c>
      <c r="AV8" s="479"/>
      <c r="AW8" s="479"/>
      <c r="AX8" s="479"/>
      <c r="AY8" s="434" t="s">
        <v>110</v>
      </c>
      <c r="AZ8" s="435"/>
      <c r="BA8" s="435"/>
      <c r="BB8" s="435"/>
      <c r="BC8" s="435"/>
      <c r="BD8" s="435"/>
      <c r="BE8" s="435"/>
      <c r="BF8" s="435"/>
      <c r="BG8" s="435"/>
      <c r="BH8" s="435"/>
      <c r="BI8" s="435"/>
      <c r="BJ8" s="435"/>
      <c r="BK8" s="435"/>
      <c r="BL8" s="435"/>
      <c r="BM8" s="436"/>
      <c r="BN8" s="420">
        <v>1254800</v>
      </c>
      <c r="BO8" s="421"/>
      <c r="BP8" s="421"/>
      <c r="BQ8" s="421"/>
      <c r="BR8" s="421"/>
      <c r="BS8" s="421"/>
      <c r="BT8" s="421"/>
      <c r="BU8" s="422"/>
      <c r="BV8" s="420">
        <v>1786869</v>
      </c>
      <c r="BW8" s="421"/>
      <c r="BX8" s="421"/>
      <c r="BY8" s="421"/>
      <c r="BZ8" s="421"/>
      <c r="CA8" s="421"/>
      <c r="CB8" s="421"/>
      <c r="CC8" s="422"/>
      <c r="CD8" s="460" t="s">
        <v>111</v>
      </c>
      <c r="CE8" s="380"/>
      <c r="CF8" s="380"/>
      <c r="CG8" s="380"/>
      <c r="CH8" s="380"/>
      <c r="CI8" s="380"/>
      <c r="CJ8" s="380"/>
      <c r="CK8" s="380"/>
      <c r="CL8" s="380"/>
      <c r="CM8" s="380"/>
      <c r="CN8" s="380"/>
      <c r="CO8" s="380"/>
      <c r="CP8" s="380"/>
      <c r="CQ8" s="380"/>
      <c r="CR8" s="380"/>
      <c r="CS8" s="461"/>
      <c r="CT8" s="523">
        <v>0.57999999999999996</v>
      </c>
      <c r="CU8" s="524"/>
      <c r="CV8" s="524"/>
      <c r="CW8" s="524"/>
      <c r="CX8" s="524"/>
      <c r="CY8" s="524"/>
      <c r="CZ8" s="524"/>
      <c r="DA8" s="525"/>
      <c r="DB8" s="523">
        <v>0.59</v>
      </c>
      <c r="DC8" s="524"/>
      <c r="DD8" s="524"/>
      <c r="DE8" s="524"/>
      <c r="DF8" s="524"/>
      <c r="DG8" s="524"/>
      <c r="DH8" s="524"/>
      <c r="DI8" s="525"/>
    </row>
    <row r="9" spans="1:119" ht="18.75" customHeight="1" thickBot="1" x14ac:dyDescent="0.2">
      <c r="A9" s="180"/>
      <c r="B9" s="552" t="s">
        <v>112</v>
      </c>
      <c r="C9" s="553"/>
      <c r="D9" s="553"/>
      <c r="E9" s="553"/>
      <c r="F9" s="553"/>
      <c r="G9" s="553"/>
      <c r="H9" s="553"/>
      <c r="I9" s="553"/>
      <c r="J9" s="553"/>
      <c r="K9" s="471"/>
      <c r="L9" s="554" t="s">
        <v>113</v>
      </c>
      <c r="M9" s="555"/>
      <c r="N9" s="555"/>
      <c r="O9" s="555"/>
      <c r="P9" s="555"/>
      <c r="Q9" s="556"/>
      <c r="R9" s="557">
        <v>86174</v>
      </c>
      <c r="S9" s="558"/>
      <c r="T9" s="558"/>
      <c r="U9" s="558"/>
      <c r="V9" s="559"/>
      <c r="W9" s="489" t="s">
        <v>114</v>
      </c>
      <c r="X9" s="490"/>
      <c r="Y9" s="490"/>
      <c r="Z9" s="490"/>
      <c r="AA9" s="490"/>
      <c r="AB9" s="490"/>
      <c r="AC9" s="490"/>
      <c r="AD9" s="490"/>
      <c r="AE9" s="490"/>
      <c r="AF9" s="490"/>
      <c r="AG9" s="490"/>
      <c r="AH9" s="490"/>
      <c r="AI9" s="490"/>
      <c r="AJ9" s="490"/>
      <c r="AK9" s="490"/>
      <c r="AL9" s="560"/>
      <c r="AM9" s="477" t="s">
        <v>115</v>
      </c>
      <c r="AN9" s="377"/>
      <c r="AO9" s="377"/>
      <c r="AP9" s="377"/>
      <c r="AQ9" s="377"/>
      <c r="AR9" s="377"/>
      <c r="AS9" s="377"/>
      <c r="AT9" s="378"/>
      <c r="AU9" s="478" t="s">
        <v>116</v>
      </c>
      <c r="AV9" s="479"/>
      <c r="AW9" s="479"/>
      <c r="AX9" s="479"/>
      <c r="AY9" s="434" t="s">
        <v>117</v>
      </c>
      <c r="AZ9" s="435"/>
      <c r="BA9" s="435"/>
      <c r="BB9" s="435"/>
      <c r="BC9" s="435"/>
      <c r="BD9" s="435"/>
      <c r="BE9" s="435"/>
      <c r="BF9" s="435"/>
      <c r="BG9" s="435"/>
      <c r="BH9" s="435"/>
      <c r="BI9" s="435"/>
      <c r="BJ9" s="435"/>
      <c r="BK9" s="435"/>
      <c r="BL9" s="435"/>
      <c r="BM9" s="436"/>
      <c r="BN9" s="420">
        <v>-532069</v>
      </c>
      <c r="BO9" s="421"/>
      <c r="BP9" s="421"/>
      <c r="BQ9" s="421"/>
      <c r="BR9" s="421"/>
      <c r="BS9" s="421"/>
      <c r="BT9" s="421"/>
      <c r="BU9" s="422"/>
      <c r="BV9" s="420">
        <v>1041077</v>
      </c>
      <c r="BW9" s="421"/>
      <c r="BX9" s="421"/>
      <c r="BY9" s="421"/>
      <c r="BZ9" s="421"/>
      <c r="CA9" s="421"/>
      <c r="CB9" s="421"/>
      <c r="CC9" s="422"/>
      <c r="CD9" s="460" t="s">
        <v>118</v>
      </c>
      <c r="CE9" s="380"/>
      <c r="CF9" s="380"/>
      <c r="CG9" s="380"/>
      <c r="CH9" s="380"/>
      <c r="CI9" s="380"/>
      <c r="CJ9" s="380"/>
      <c r="CK9" s="380"/>
      <c r="CL9" s="380"/>
      <c r="CM9" s="380"/>
      <c r="CN9" s="380"/>
      <c r="CO9" s="380"/>
      <c r="CP9" s="380"/>
      <c r="CQ9" s="380"/>
      <c r="CR9" s="380"/>
      <c r="CS9" s="461"/>
      <c r="CT9" s="417">
        <v>16.3</v>
      </c>
      <c r="CU9" s="418"/>
      <c r="CV9" s="418"/>
      <c r="CW9" s="418"/>
      <c r="CX9" s="418"/>
      <c r="CY9" s="418"/>
      <c r="CZ9" s="418"/>
      <c r="DA9" s="419"/>
      <c r="DB9" s="417">
        <v>16.5</v>
      </c>
      <c r="DC9" s="418"/>
      <c r="DD9" s="418"/>
      <c r="DE9" s="418"/>
      <c r="DF9" s="418"/>
      <c r="DG9" s="418"/>
      <c r="DH9" s="418"/>
      <c r="DI9" s="419"/>
    </row>
    <row r="10" spans="1:119" ht="18.75" customHeight="1" thickBot="1" x14ac:dyDescent="0.2">
      <c r="A10" s="180"/>
      <c r="B10" s="552"/>
      <c r="C10" s="553"/>
      <c r="D10" s="553"/>
      <c r="E10" s="553"/>
      <c r="F10" s="553"/>
      <c r="G10" s="553"/>
      <c r="H10" s="553"/>
      <c r="I10" s="553"/>
      <c r="J10" s="553"/>
      <c r="K10" s="471"/>
      <c r="L10" s="376" t="s">
        <v>119</v>
      </c>
      <c r="M10" s="377"/>
      <c r="N10" s="377"/>
      <c r="O10" s="377"/>
      <c r="P10" s="377"/>
      <c r="Q10" s="378"/>
      <c r="R10" s="373">
        <v>89479</v>
      </c>
      <c r="S10" s="374"/>
      <c r="T10" s="374"/>
      <c r="U10" s="374"/>
      <c r="V10" s="433"/>
      <c r="W10" s="561"/>
      <c r="X10" s="371"/>
      <c r="Y10" s="371"/>
      <c r="Z10" s="371"/>
      <c r="AA10" s="371"/>
      <c r="AB10" s="371"/>
      <c r="AC10" s="371"/>
      <c r="AD10" s="371"/>
      <c r="AE10" s="371"/>
      <c r="AF10" s="371"/>
      <c r="AG10" s="371"/>
      <c r="AH10" s="371"/>
      <c r="AI10" s="371"/>
      <c r="AJ10" s="371"/>
      <c r="AK10" s="371"/>
      <c r="AL10" s="562"/>
      <c r="AM10" s="477" t="s">
        <v>120</v>
      </c>
      <c r="AN10" s="377"/>
      <c r="AO10" s="377"/>
      <c r="AP10" s="377"/>
      <c r="AQ10" s="377"/>
      <c r="AR10" s="377"/>
      <c r="AS10" s="377"/>
      <c r="AT10" s="378"/>
      <c r="AU10" s="478" t="s">
        <v>116</v>
      </c>
      <c r="AV10" s="479"/>
      <c r="AW10" s="479"/>
      <c r="AX10" s="479"/>
      <c r="AY10" s="434" t="s">
        <v>121</v>
      </c>
      <c r="AZ10" s="435"/>
      <c r="BA10" s="435"/>
      <c r="BB10" s="435"/>
      <c r="BC10" s="435"/>
      <c r="BD10" s="435"/>
      <c r="BE10" s="435"/>
      <c r="BF10" s="435"/>
      <c r="BG10" s="435"/>
      <c r="BH10" s="435"/>
      <c r="BI10" s="435"/>
      <c r="BJ10" s="435"/>
      <c r="BK10" s="435"/>
      <c r="BL10" s="435"/>
      <c r="BM10" s="436"/>
      <c r="BN10" s="420">
        <v>920524</v>
      </c>
      <c r="BO10" s="421"/>
      <c r="BP10" s="421"/>
      <c r="BQ10" s="421"/>
      <c r="BR10" s="421"/>
      <c r="BS10" s="421"/>
      <c r="BT10" s="421"/>
      <c r="BU10" s="422"/>
      <c r="BV10" s="420">
        <v>370554</v>
      </c>
      <c r="BW10" s="421"/>
      <c r="BX10" s="421"/>
      <c r="BY10" s="421"/>
      <c r="BZ10" s="421"/>
      <c r="CA10" s="421"/>
      <c r="CB10" s="421"/>
      <c r="CC10" s="422"/>
      <c r="CD10" s="183" t="s">
        <v>122</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552"/>
      <c r="C11" s="553"/>
      <c r="D11" s="553"/>
      <c r="E11" s="553"/>
      <c r="F11" s="553"/>
      <c r="G11" s="553"/>
      <c r="H11" s="553"/>
      <c r="I11" s="553"/>
      <c r="J11" s="553"/>
      <c r="K11" s="471"/>
      <c r="L11" s="381" t="s">
        <v>123</v>
      </c>
      <c r="M11" s="382"/>
      <c r="N11" s="382"/>
      <c r="O11" s="382"/>
      <c r="P11" s="382"/>
      <c r="Q11" s="383"/>
      <c r="R11" s="549" t="s">
        <v>124</v>
      </c>
      <c r="S11" s="550"/>
      <c r="T11" s="550"/>
      <c r="U11" s="550"/>
      <c r="V11" s="551"/>
      <c r="W11" s="561"/>
      <c r="X11" s="371"/>
      <c r="Y11" s="371"/>
      <c r="Z11" s="371"/>
      <c r="AA11" s="371"/>
      <c r="AB11" s="371"/>
      <c r="AC11" s="371"/>
      <c r="AD11" s="371"/>
      <c r="AE11" s="371"/>
      <c r="AF11" s="371"/>
      <c r="AG11" s="371"/>
      <c r="AH11" s="371"/>
      <c r="AI11" s="371"/>
      <c r="AJ11" s="371"/>
      <c r="AK11" s="371"/>
      <c r="AL11" s="562"/>
      <c r="AM11" s="477" t="s">
        <v>125</v>
      </c>
      <c r="AN11" s="377"/>
      <c r="AO11" s="377"/>
      <c r="AP11" s="377"/>
      <c r="AQ11" s="377"/>
      <c r="AR11" s="377"/>
      <c r="AS11" s="377"/>
      <c r="AT11" s="378"/>
      <c r="AU11" s="478" t="s">
        <v>126</v>
      </c>
      <c r="AV11" s="479"/>
      <c r="AW11" s="479"/>
      <c r="AX11" s="479"/>
      <c r="AY11" s="434" t="s">
        <v>127</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128</v>
      </c>
      <c r="CE11" s="380"/>
      <c r="CF11" s="380"/>
      <c r="CG11" s="380"/>
      <c r="CH11" s="380"/>
      <c r="CI11" s="380"/>
      <c r="CJ11" s="380"/>
      <c r="CK11" s="380"/>
      <c r="CL11" s="380"/>
      <c r="CM11" s="380"/>
      <c r="CN11" s="380"/>
      <c r="CO11" s="380"/>
      <c r="CP11" s="380"/>
      <c r="CQ11" s="380"/>
      <c r="CR11" s="380"/>
      <c r="CS11" s="461"/>
      <c r="CT11" s="523" t="s">
        <v>129</v>
      </c>
      <c r="CU11" s="524"/>
      <c r="CV11" s="524"/>
      <c r="CW11" s="524"/>
      <c r="CX11" s="524"/>
      <c r="CY11" s="524"/>
      <c r="CZ11" s="524"/>
      <c r="DA11" s="525"/>
      <c r="DB11" s="523" t="s">
        <v>130</v>
      </c>
      <c r="DC11" s="524"/>
      <c r="DD11" s="524"/>
      <c r="DE11" s="524"/>
      <c r="DF11" s="524"/>
      <c r="DG11" s="524"/>
      <c r="DH11" s="524"/>
      <c r="DI11" s="525"/>
    </row>
    <row r="12" spans="1:119" ht="18.75" customHeight="1" x14ac:dyDescent="0.15">
      <c r="A12" s="180"/>
      <c r="B12" s="526" t="s">
        <v>131</v>
      </c>
      <c r="C12" s="527"/>
      <c r="D12" s="527"/>
      <c r="E12" s="527"/>
      <c r="F12" s="527"/>
      <c r="G12" s="527"/>
      <c r="H12" s="527"/>
      <c r="I12" s="527"/>
      <c r="J12" s="527"/>
      <c r="K12" s="528"/>
      <c r="L12" s="535" t="s">
        <v>132</v>
      </c>
      <c r="M12" s="536"/>
      <c r="N12" s="536"/>
      <c r="O12" s="536"/>
      <c r="P12" s="536"/>
      <c r="Q12" s="537"/>
      <c r="R12" s="538">
        <v>87090</v>
      </c>
      <c r="S12" s="539"/>
      <c r="T12" s="539"/>
      <c r="U12" s="539"/>
      <c r="V12" s="540"/>
      <c r="W12" s="541" t="s">
        <v>1</v>
      </c>
      <c r="X12" s="479"/>
      <c r="Y12" s="479"/>
      <c r="Z12" s="479"/>
      <c r="AA12" s="479"/>
      <c r="AB12" s="542"/>
      <c r="AC12" s="543" t="s">
        <v>133</v>
      </c>
      <c r="AD12" s="544"/>
      <c r="AE12" s="544"/>
      <c r="AF12" s="544"/>
      <c r="AG12" s="545"/>
      <c r="AH12" s="543" t="s">
        <v>134</v>
      </c>
      <c r="AI12" s="544"/>
      <c r="AJ12" s="544"/>
      <c r="AK12" s="544"/>
      <c r="AL12" s="546"/>
      <c r="AM12" s="477" t="s">
        <v>135</v>
      </c>
      <c r="AN12" s="377"/>
      <c r="AO12" s="377"/>
      <c r="AP12" s="377"/>
      <c r="AQ12" s="377"/>
      <c r="AR12" s="377"/>
      <c r="AS12" s="377"/>
      <c r="AT12" s="378"/>
      <c r="AU12" s="478" t="s">
        <v>116</v>
      </c>
      <c r="AV12" s="479"/>
      <c r="AW12" s="479"/>
      <c r="AX12" s="479"/>
      <c r="AY12" s="434" t="s">
        <v>136</v>
      </c>
      <c r="AZ12" s="435"/>
      <c r="BA12" s="435"/>
      <c r="BB12" s="435"/>
      <c r="BC12" s="435"/>
      <c r="BD12" s="435"/>
      <c r="BE12" s="435"/>
      <c r="BF12" s="435"/>
      <c r="BG12" s="435"/>
      <c r="BH12" s="435"/>
      <c r="BI12" s="435"/>
      <c r="BJ12" s="435"/>
      <c r="BK12" s="435"/>
      <c r="BL12" s="435"/>
      <c r="BM12" s="436"/>
      <c r="BN12" s="420">
        <v>0</v>
      </c>
      <c r="BO12" s="421"/>
      <c r="BP12" s="421"/>
      <c r="BQ12" s="421"/>
      <c r="BR12" s="421"/>
      <c r="BS12" s="421"/>
      <c r="BT12" s="421"/>
      <c r="BU12" s="422"/>
      <c r="BV12" s="420">
        <v>0</v>
      </c>
      <c r="BW12" s="421"/>
      <c r="BX12" s="421"/>
      <c r="BY12" s="421"/>
      <c r="BZ12" s="421"/>
      <c r="CA12" s="421"/>
      <c r="CB12" s="421"/>
      <c r="CC12" s="422"/>
      <c r="CD12" s="460" t="s">
        <v>137</v>
      </c>
      <c r="CE12" s="380"/>
      <c r="CF12" s="380"/>
      <c r="CG12" s="380"/>
      <c r="CH12" s="380"/>
      <c r="CI12" s="380"/>
      <c r="CJ12" s="380"/>
      <c r="CK12" s="380"/>
      <c r="CL12" s="380"/>
      <c r="CM12" s="380"/>
      <c r="CN12" s="380"/>
      <c r="CO12" s="380"/>
      <c r="CP12" s="380"/>
      <c r="CQ12" s="380"/>
      <c r="CR12" s="380"/>
      <c r="CS12" s="461"/>
      <c r="CT12" s="523" t="s">
        <v>130</v>
      </c>
      <c r="CU12" s="524"/>
      <c r="CV12" s="524"/>
      <c r="CW12" s="524"/>
      <c r="CX12" s="524"/>
      <c r="CY12" s="524"/>
      <c r="CZ12" s="524"/>
      <c r="DA12" s="525"/>
      <c r="DB12" s="523" t="s">
        <v>130</v>
      </c>
      <c r="DC12" s="524"/>
      <c r="DD12" s="524"/>
      <c r="DE12" s="524"/>
      <c r="DF12" s="524"/>
      <c r="DG12" s="524"/>
      <c r="DH12" s="524"/>
      <c r="DI12" s="525"/>
    </row>
    <row r="13" spans="1:119" ht="18.75" customHeight="1" x14ac:dyDescent="0.15">
      <c r="A13" s="180"/>
      <c r="B13" s="529"/>
      <c r="C13" s="530"/>
      <c r="D13" s="530"/>
      <c r="E13" s="530"/>
      <c r="F13" s="530"/>
      <c r="G13" s="530"/>
      <c r="H13" s="530"/>
      <c r="I13" s="530"/>
      <c r="J13" s="530"/>
      <c r="K13" s="531"/>
      <c r="L13" s="189"/>
      <c r="M13" s="504" t="s">
        <v>138</v>
      </c>
      <c r="N13" s="505"/>
      <c r="O13" s="505"/>
      <c r="P13" s="505"/>
      <c r="Q13" s="506"/>
      <c r="R13" s="507">
        <v>86002</v>
      </c>
      <c r="S13" s="508"/>
      <c r="T13" s="508"/>
      <c r="U13" s="508"/>
      <c r="V13" s="509"/>
      <c r="W13" s="510" t="s">
        <v>139</v>
      </c>
      <c r="X13" s="406"/>
      <c r="Y13" s="406"/>
      <c r="Z13" s="406"/>
      <c r="AA13" s="406"/>
      <c r="AB13" s="407"/>
      <c r="AC13" s="373">
        <v>1635</v>
      </c>
      <c r="AD13" s="374"/>
      <c r="AE13" s="374"/>
      <c r="AF13" s="374"/>
      <c r="AG13" s="375"/>
      <c r="AH13" s="373">
        <v>1779</v>
      </c>
      <c r="AI13" s="374"/>
      <c r="AJ13" s="374"/>
      <c r="AK13" s="374"/>
      <c r="AL13" s="433"/>
      <c r="AM13" s="477" t="s">
        <v>140</v>
      </c>
      <c r="AN13" s="377"/>
      <c r="AO13" s="377"/>
      <c r="AP13" s="377"/>
      <c r="AQ13" s="377"/>
      <c r="AR13" s="377"/>
      <c r="AS13" s="377"/>
      <c r="AT13" s="378"/>
      <c r="AU13" s="478" t="s">
        <v>141</v>
      </c>
      <c r="AV13" s="479"/>
      <c r="AW13" s="479"/>
      <c r="AX13" s="479"/>
      <c r="AY13" s="434" t="s">
        <v>142</v>
      </c>
      <c r="AZ13" s="435"/>
      <c r="BA13" s="435"/>
      <c r="BB13" s="435"/>
      <c r="BC13" s="435"/>
      <c r="BD13" s="435"/>
      <c r="BE13" s="435"/>
      <c r="BF13" s="435"/>
      <c r="BG13" s="435"/>
      <c r="BH13" s="435"/>
      <c r="BI13" s="435"/>
      <c r="BJ13" s="435"/>
      <c r="BK13" s="435"/>
      <c r="BL13" s="435"/>
      <c r="BM13" s="436"/>
      <c r="BN13" s="420">
        <v>388455</v>
      </c>
      <c r="BO13" s="421"/>
      <c r="BP13" s="421"/>
      <c r="BQ13" s="421"/>
      <c r="BR13" s="421"/>
      <c r="BS13" s="421"/>
      <c r="BT13" s="421"/>
      <c r="BU13" s="422"/>
      <c r="BV13" s="420">
        <v>1411631</v>
      </c>
      <c r="BW13" s="421"/>
      <c r="BX13" s="421"/>
      <c r="BY13" s="421"/>
      <c r="BZ13" s="421"/>
      <c r="CA13" s="421"/>
      <c r="CB13" s="421"/>
      <c r="CC13" s="422"/>
      <c r="CD13" s="460" t="s">
        <v>143</v>
      </c>
      <c r="CE13" s="380"/>
      <c r="CF13" s="380"/>
      <c r="CG13" s="380"/>
      <c r="CH13" s="380"/>
      <c r="CI13" s="380"/>
      <c r="CJ13" s="380"/>
      <c r="CK13" s="380"/>
      <c r="CL13" s="380"/>
      <c r="CM13" s="380"/>
      <c r="CN13" s="380"/>
      <c r="CO13" s="380"/>
      <c r="CP13" s="380"/>
      <c r="CQ13" s="380"/>
      <c r="CR13" s="380"/>
      <c r="CS13" s="461"/>
      <c r="CT13" s="417">
        <v>12.9</v>
      </c>
      <c r="CU13" s="418"/>
      <c r="CV13" s="418"/>
      <c r="CW13" s="418"/>
      <c r="CX13" s="418"/>
      <c r="CY13" s="418"/>
      <c r="CZ13" s="418"/>
      <c r="DA13" s="419"/>
      <c r="DB13" s="417">
        <v>12.9</v>
      </c>
      <c r="DC13" s="418"/>
      <c r="DD13" s="418"/>
      <c r="DE13" s="418"/>
      <c r="DF13" s="418"/>
      <c r="DG13" s="418"/>
      <c r="DH13" s="418"/>
      <c r="DI13" s="419"/>
    </row>
    <row r="14" spans="1:119" ht="18.75" customHeight="1" thickBot="1" x14ac:dyDescent="0.2">
      <c r="A14" s="180"/>
      <c r="B14" s="529"/>
      <c r="C14" s="530"/>
      <c r="D14" s="530"/>
      <c r="E14" s="530"/>
      <c r="F14" s="530"/>
      <c r="G14" s="530"/>
      <c r="H14" s="530"/>
      <c r="I14" s="530"/>
      <c r="J14" s="530"/>
      <c r="K14" s="531"/>
      <c r="L14" s="494" t="s">
        <v>144</v>
      </c>
      <c r="M14" s="547"/>
      <c r="N14" s="547"/>
      <c r="O14" s="547"/>
      <c r="P14" s="547"/>
      <c r="Q14" s="548"/>
      <c r="R14" s="507">
        <v>87518</v>
      </c>
      <c r="S14" s="508"/>
      <c r="T14" s="508"/>
      <c r="U14" s="508"/>
      <c r="V14" s="509"/>
      <c r="W14" s="511"/>
      <c r="X14" s="409"/>
      <c r="Y14" s="409"/>
      <c r="Z14" s="409"/>
      <c r="AA14" s="409"/>
      <c r="AB14" s="410"/>
      <c r="AC14" s="500">
        <v>4.4000000000000004</v>
      </c>
      <c r="AD14" s="501"/>
      <c r="AE14" s="501"/>
      <c r="AF14" s="501"/>
      <c r="AG14" s="502"/>
      <c r="AH14" s="500">
        <v>4.4000000000000004</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145</v>
      </c>
      <c r="CE14" s="458"/>
      <c r="CF14" s="458"/>
      <c r="CG14" s="458"/>
      <c r="CH14" s="458"/>
      <c r="CI14" s="458"/>
      <c r="CJ14" s="458"/>
      <c r="CK14" s="458"/>
      <c r="CL14" s="458"/>
      <c r="CM14" s="458"/>
      <c r="CN14" s="458"/>
      <c r="CO14" s="458"/>
      <c r="CP14" s="458"/>
      <c r="CQ14" s="458"/>
      <c r="CR14" s="458"/>
      <c r="CS14" s="459"/>
      <c r="CT14" s="517">
        <v>70.2</v>
      </c>
      <c r="CU14" s="518"/>
      <c r="CV14" s="518"/>
      <c r="CW14" s="518"/>
      <c r="CX14" s="518"/>
      <c r="CY14" s="518"/>
      <c r="CZ14" s="518"/>
      <c r="DA14" s="519"/>
      <c r="DB14" s="517">
        <v>75</v>
      </c>
      <c r="DC14" s="518"/>
      <c r="DD14" s="518"/>
      <c r="DE14" s="518"/>
      <c r="DF14" s="518"/>
      <c r="DG14" s="518"/>
      <c r="DH14" s="518"/>
      <c r="DI14" s="519"/>
    </row>
    <row r="15" spans="1:119" ht="18.75" customHeight="1" x14ac:dyDescent="0.15">
      <c r="A15" s="180"/>
      <c r="B15" s="529"/>
      <c r="C15" s="530"/>
      <c r="D15" s="530"/>
      <c r="E15" s="530"/>
      <c r="F15" s="530"/>
      <c r="G15" s="530"/>
      <c r="H15" s="530"/>
      <c r="I15" s="530"/>
      <c r="J15" s="530"/>
      <c r="K15" s="531"/>
      <c r="L15" s="189"/>
      <c r="M15" s="504" t="s">
        <v>138</v>
      </c>
      <c r="N15" s="505"/>
      <c r="O15" s="505"/>
      <c r="P15" s="505"/>
      <c r="Q15" s="506"/>
      <c r="R15" s="507">
        <v>86476</v>
      </c>
      <c r="S15" s="508"/>
      <c r="T15" s="508"/>
      <c r="U15" s="508"/>
      <c r="V15" s="509"/>
      <c r="W15" s="510" t="s">
        <v>146</v>
      </c>
      <c r="X15" s="406"/>
      <c r="Y15" s="406"/>
      <c r="Z15" s="406"/>
      <c r="AA15" s="406"/>
      <c r="AB15" s="407"/>
      <c r="AC15" s="373">
        <v>9469</v>
      </c>
      <c r="AD15" s="374"/>
      <c r="AE15" s="374"/>
      <c r="AF15" s="374"/>
      <c r="AG15" s="375"/>
      <c r="AH15" s="373">
        <v>10827</v>
      </c>
      <c r="AI15" s="374"/>
      <c r="AJ15" s="374"/>
      <c r="AK15" s="374"/>
      <c r="AL15" s="433"/>
      <c r="AM15" s="477"/>
      <c r="AN15" s="377"/>
      <c r="AO15" s="377"/>
      <c r="AP15" s="377"/>
      <c r="AQ15" s="377"/>
      <c r="AR15" s="377"/>
      <c r="AS15" s="377"/>
      <c r="AT15" s="378"/>
      <c r="AU15" s="478"/>
      <c r="AV15" s="479"/>
      <c r="AW15" s="479"/>
      <c r="AX15" s="479"/>
      <c r="AY15" s="446" t="s">
        <v>147</v>
      </c>
      <c r="AZ15" s="447"/>
      <c r="BA15" s="447"/>
      <c r="BB15" s="447"/>
      <c r="BC15" s="447"/>
      <c r="BD15" s="447"/>
      <c r="BE15" s="447"/>
      <c r="BF15" s="447"/>
      <c r="BG15" s="447"/>
      <c r="BH15" s="447"/>
      <c r="BI15" s="447"/>
      <c r="BJ15" s="447"/>
      <c r="BK15" s="447"/>
      <c r="BL15" s="447"/>
      <c r="BM15" s="448"/>
      <c r="BN15" s="449">
        <v>9709759</v>
      </c>
      <c r="BO15" s="450"/>
      <c r="BP15" s="450"/>
      <c r="BQ15" s="450"/>
      <c r="BR15" s="450"/>
      <c r="BS15" s="450"/>
      <c r="BT15" s="450"/>
      <c r="BU15" s="451"/>
      <c r="BV15" s="449">
        <v>9268168</v>
      </c>
      <c r="BW15" s="450"/>
      <c r="BX15" s="450"/>
      <c r="BY15" s="450"/>
      <c r="BZ15" s="450"/>
      <c r="CA15" s="450"/>
      <c r="CB15" s="450"/>
      <c r="CC15" s="451"/>
      <c r="CD15" s="520" t="s">
        <v>148</v>
      </c>
      <c r="CE15" s="521"/>
      <c r="CF15" s="521"/>
      <c r="CG15" s="521"/>
      <c r="CH15" s="521"/>
      <c r="CI15" s="521"/>
      <c r="CJ15" s="521"/>
      <c r="CK15" s="521"/>
      <c r="CL15" s="521"/>
      <c r="CM15" s="521"/>
      <c r="CN15" s="521"/>
      <c r="CO15" s="521"/>
      <c r="CP15" s="521"/>
      <c r="CQ15" s="521"/>
      <c r="CR15" s="521"/>
      <c r="CS15" s="522"/>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29"/>
      <c r="C16" s="530"/>
      <c r="D16" s="530"/>
      <c r="E16" s="530"/>
      <c r="F16" s="530"/>
      <c r="G16" s="530"/>
      <c r="H16" s="530"/>
      <c r="I16" s="530"/>
      <c r="J16" s="530"/>
      <c r="K16" s="531"/>
      <c r="L16" s="494" t="s">
        <v>149</v>
      </c>
      <c r="M16" s="495"/>
      <c r="N16" s="495"/>
      <c r="O16" s="495"/>
      <c r="P16" s="495"/>
      <c r="Q16" s="496"/>
      <c r="R16" s="497" t="s">
        <v>150</v>
      </c>
      <c r="S16" s="498"/>
      <c r="T16" s="498"/>
      <c r="U16" s="498"/>
      <c r="V16" s="499"/>
      <c r="W16" s="511"/>
      <c r="X16" s="409"/>
      <c r="Y16" s="409"/>
      <c r="Z16" s="409"/>
      <c r="AA16" s="409"/>
      <c r="AB16" s="410"/>
      <c r="AC16" s="500">
        <v>25.4</v>
      </c>
      <c r="AD16" s="501"/>
      <c r="AE16" s="501"/>
      <c r="AF16" s="501"/>
      <c r="AG16" s="502"/>
      <c r="AH16" s="500">
        <v>26.7</v>
      </c>
      <c r="AI16" s="501"/>
      <c r="AJ16" s="501"/>
      <c r="AK16" s="501"/>
      <c r="AL16" s="503"/>
      <c r="AM16" s="477"/>
      <c r="AN16" s="377"/>
      <c r="AO16" s="377"/>
      <c r="AP16" s="377"/>
      <c r="AQ16" s="377"/>
      <c r="AR16" s="377"/>
      <c r="AS16" s="377"/>
      <c r="AT16" s="378"/>
      <c r="AU16" s="478"/>
      <c r="AV16" s="479"/>
      <c r="AW16" s="479"/>
      <c r="AX16" s="479"/>
      <c r="AY16" s="434" t="s">
        <v>151</v>
      </c>
      <c r="AZ16" s="435"/>
      <c r="BA16" s="435"/>
      <c r="BB16" s="435"/>
      <c r="BC16" s="435"/>
      <c r="BD16" s="435"/>
      <c r="BE16" s="435"/>
      <c r="BF16" s="435"/>
      <c r="BG16" s="435"/>
      <c r="BH16" s="435"/>
      <c r="BI16" s="435"/>
      <c r="BJ16" s="435"/>
      <c r="BK16" s="435"/>
      <c r="BL16" s="435"/>
      <c r="BM16" s="436"/>
      <c r="BN16" s="420">
        <v>16799455</v>
      </c>
      <c r="BO16" s="421"/>
      <c r="BP16" s="421"/>
      <c r="BQ16" s="421"/>
      <c r="BR16" s="421"/>
      <c r="BS16" s="421"/>
      <c r="BT16" s="421"/>
      <c r="BU16" s="422"/>
      <c r="BV16" s="420">
        <v>16357580</v>
      </c>
      <c r="BW16" s="421"/>
      <c r="BX16" s="421"/>
      <c r="BY16" s="421"/>
      <c r="BZ16" s="421"/>
      <c r="CA16" s="421"/>
      <c r="CB16" s="421"/>
      <c r="CC16" s="422"/>
      <c r="CD16" s="193"/>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0"/>
      <c r="B17" s="532"/>
      <c r="C17" s="533"/>
      <c r="D17" s="533"/>
      <c r="E17" s="533"/>
      <c r="F17" s="533"/>
      <c r="G17" s="533"/>
      <c r="H17" s="533"/>
      <c r="I17" s="533"/>
      <c r="J17" s="533"/>
      <c r="K17" s="534"/>
      <c r="L17" s="194"/>
      <c r="M17" s="513" t="s">
        <v>152</v>
      </c>
      <c r="N17" s="514"/>
      <c r="O17" s="514"/>
      <c r="P17" s="514"/>
      <c r="Q17" s="515"/>
      <c r="R17" s="497" t="s">
        <v>153</v>
      </c>
      <c r="S17" s="498"/>
      <c r="T17" s="498"/>
      <c r="U17" s="498"/>
      <c r="V17" s="499"/>
      <c r="W17" s="510" t="s">
        <v>154</v>
      </c>
      <c r="X17" s="406"/>
      <c r="Y17" s="406"/>
      <c r="Z17" s="406"/>
      <c r="AA17" s="406"/>
      <c r="AB17" s="407"/>
      <c r="AC17" s="373">
        <v>26243</v>
      </c>
      <c r="AD17" s="374"/>
      <c r="AE17" s="374"/>
      <c r="AF17" s="374"/>
      <c r="AG17" s="375"/>
      <c r="AH17" s="373">
        <v>28002</v>
      </c>
      <c r="AI17" s="374"/>
      <c r="AJ17" s="374"/>
      <c r="AK17" s="374"/>
      <c r="AL17" s="433"/>
      <c r="AM17" s="477"/>
      <c r="AN17" s="377"/>
      <c r="AO17" s="377"/>
      <c r="AP17" s="377"/>
      <c r="AQ17" s="377"/>
      <c r="AR17" s="377"/>
      <c r="AS17" s="377"/>
      <c r="AT17" s="378"/>
      <c r="AU17" s="478"/>
      <c r="AV17" s="479"/>
      <c r="AW17" s="479"/>
      <c r="AX17" s="479"/>
      <c r="AY17" s="434" t="s">
        <v>155</v>
      </c>
      <c r="AZ17" s="435"/>
      <c r="BA17" s="435"/>
      <c r="BB17" s="435"/>
      <c r="BC17" s="435"/>
      <c r="BD17" s="435"/>
      <c r="BE17" s="435"/>
      <c r="BF17" s="435"/>
      <c r="BG17" s="435"/>
      <c r="BH17" s="435"/>
      <c r="BI17" s="435"/>
      <c r="BJ17" s="435"/>
      <c r="BK17" s="435"/>
      <c r="BL17" s="435"/>
      <c r="BM17" s="436"/>
      <c r="BN17" s="420">
        <v>12199638</v>
      </c>
      <c r="BO17" s="421"/>
      <c r="BP17" s="421"/>
      <c r="BQ17" s="421"/>
      <c r="BR17" s="421"/>
      <c r="BS17" s="421"/>
      <c r="BT17" s="421"/>
      <c r="BU17" s="422"/>
      <c r="BV17" s="420">
        <v>11640235</v>
      </c>
      <c r="BW17" s="421"/>
      <c r="BX17" s="421"/>
      <c r="BY17" s="421"/>
      <c r="BZ17" s="421"/>
      <c r="CA17" s="421"/>
      <c r="CB17" s="421"/>
      <c r="CC17" s="422"/>
      <c r="CD17" s="193"/>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0"/>
      <c r="B18" s="470" t="s">
        <v>156</v>
      </c>
      <c r="C18" s="471"/>
      <c r="D18" s="471"/>
      <c r="E18" s="472"/>
      <c r="F18" s="472"/>
      <c r="G18" s="472"/>
      <c r="H18" s="472"/>
      <c r="I18" s="472"/>
      <c r="J18" s="472"/>
      <c r="K18" s="472"/>
      <c r="L18" s="473">
        <v>224.8</v>
      </c>
      <c r="M18" s="473"/>
      <c r="N18" s="473"/>
      <c r="O18" s="473"/>
      <c r="P18" s="473"/>
      <c r="Q18" s="473"/>
      <c r="R18" s="474"/>
      <c r="S18" s="474"/>
      <c r="T18" s="474"/>
      <c r="U18" s="474"/>
      <c r="V18" s="475"/>
      <c r="W18" s="491"/>
      <c r="X18" s="492"/>
      <c r="Y18" s="492"/>
      <c r="Z18" s="492"/>
      <c r="AA18" s="492"/>
      <c r="AB18" s="516"/>
      <c r="AC18" s="390">
        <v>70.3</v>
      </c>
      <c r="AD18" s="391"/>
      <c r="AE18" s="391"/>
      <c r="AF18" s="391"/>
      <c r="AG18" s="476"/>
      <c r="AH18" s="390">
        <v>69</v>
      </c>
      <c r="AI18" s="391"/>
      <c r="AJ18" s="391"/>
      <c r="AK18" s="391"/>
      <c r="AL18" s="392"/>
      <c r="AM18" s="477"/>
      <c r="AN18" s="377"/>
      <c r="AO18" s="377"/>
      <c r="AP18" s="377"/>
      <c r="AQ18" s="377"/>
      <c r="AR18" s="377"/>
      <c r="AS18" s="377"/>
      <c r="AT18" s="378"/>
      <c r="AU18" s="478"/>
      <c r="AV18" s="479"/>
      <c r="AW18" s="479"/>
      <c r="AX18" s="479"/>
      <c r="AY18" s="434" t="s">
        <v>157</v>
      </c>
      <c r="AZ18" s="435"/>
      <c r="BA18" s="435"/>
      <c r="BB18" s="435"/>
      <c r="BC18" s="435"/>
      <c r="BD18" s="435"/>
      <c r="BE18" s="435"/>
      <c r="BF18" s="435"/>
      <c r="BG18" s="435"/>
      <c r="BH18" s="435"/>
      <c r="BI18" s="435"/>
      <c r="BJ18" s="435"/>
      <c r="BK18" s="435"/>
      <c r="BL18" s="435"/>
      <c r="BM18" s="436"/>
      <c r="BN18" s="420">
        <v>19202584</v>
      </c>
      <c r="BO18" s="421"/>
      <c r="BP18" s="421"/>
      <c r="BQ18" s="421"/>
      <c r="BR18" s="421"/>
      <c r="BS18" s="421"/>
      <c r="BT18" s="421"/>
      <c r="BU18" s="422"/>
      <c r="BV18" s="420">
        <v>18892344</v>
      </c>
      <c r="BW18" s="421"/>
      <c r="BX18" s="421"/>
      <c r="BY18" s="421"/>
      <c r="BZ18" s="421"/>
      <c r="CA18" s="421"/>
      <c r="CB18" s="421"/>
      <c r="CC18" s="422"/>
      <c r="CD18" s="193"/>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0"/>
      <c r="B19" s="470" t="s">
        <v>158</v>
      </c>
      <c r="C19" s="471"/>
      <c r="D19" s="471"/>
      <c r="E19" s="472"/>
      <c r="F19" s="472"/>
      <c r="G19" s="472"/>
      <c r="H19" s="472"/>
      <c r="I19" s="472"/>
      <c r="J19" s="472"/>
      <c r="K19" s="472"/>
      <c r="L19" s="480">
        <v>383</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159</v>
      </c>
      <c r="AZ19" s="435"/>
      <c r="BA19" s="435"/>
      <c r="BB19" s="435"/>
      <c r="BC19" s="435"/>
      <c r="BD19" s="435"/>
      <c r="BE19" s="435"/>
      <c r="BF19" s="435"/>
      <c r="BG19" s="435"/>
      <c r="BH19" s="435"/>
      <c r="BI19" s="435"/>
      <c r="BJ19" s="435"/>
      <c r="BK19" s="435"/>
      <c r="BL19" s="435"/>
      <c r="BM19" s="436"/>
      <c r="BN19" s="420">
        <v>24810590</v>
      </c>
      <c r="BO19" s="421"/>
      <c r="BP19" s="421"/>
      <c r="BQ19" s="421"/>
      <c r="BR19" s="421"/>
      <c r="BS19" s="421"/>
      <c r="BT19" s="421"/>
      <c r="BU19" s="422"/>
      <c r="BV19" s="420">
        <v>24631767</v>
      </c>
      <c r="BW19" s="421"/>
      <c r="BX19" s="421"/>
      <c r="BY19" s="421"/>
      <c r="BZ19" s="421"/>
      <c r="CA19" s="421"/>
      <c r="CB19" s="421"/>
      <c r="CC19" s="422"/>
      <c r="CD19" s="193"/>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0"/>
      <c r="B20" s="470" t="s">
        <v>160</v>
      </c>
      <c r="C20" s="471"/>
      <c r="D20" s="471"/>
      <c r="E20" s="472"/>
      <c r="F20" s="472"/>
      <c r="G20" s="472"/>
      <c r="H20" s="472"/>
      <c r="I20" s="472"/>
      <c r="J20" s="472"/>
      <c r="K20" s="472"/>
      <c r="L20" s="480">
        <v>34431</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3"/>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0"/>
      <c r="B21" s="467" t="s">
        <v>161</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3"/>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0"/>
      <c r="B22" s="396" t="s">
        <v>162</v>
      </c>
      <c r="C22" s="397"/>
      <c r="D22" s="398"/>
      <c r="E22" s="405" t="s">
        <v>1</v>
      </c>
      <c r="F22" s="406"/>
      <c r="G22" s="406"/>
      <c r="H22" s="406"/>
      <c r="I22" s="406"/>
      <c r="J22" s="406"/>
      <c r="K22" s="407"/>
      <c r="L22" s="405" t="s">
        <v>163</v>
      </c>
      <c r="M22" s="406"/>
      <c r="N22" s="406"/>
      <c r="O22" s="406"/>
      <c r="P22" s="407"/>
      <c r="Q22" s="411" t="s">
        <v>164</v>
      </c>
      <c r="R22" s="412"/>
      <c r="S22" s="412"/>
      <c r="T22" s="412"/>
      <c r="U22" s="412"/>
      <c r="V22" s="413"/>
      <c r="W22" s="462" t="s">
        <v>165</v>
      </c>
      <c r="X22" s="397"/>
      <c r="Y22" s="398"/>
      <c r="Z22" s="405" t="s">
        <v>1</v>
      </c>
      <c r="AA22" s="406"/>
      <c r="AB22" s="406"/>
      <c r="AC22" s="406"/>
      <c r="AD22" s="406"/>
      <c r="AE22" s="406"/>
      <c r="AF22" s="406"/>
      <c r="AG22" s="407"/>
      <c r="AH22" s="423" t="s">
        <v>166</v>
      </c>
      <c r="AI22" s="406"/>
      <c r="AJ22" s="406"/>
      <c r="AK22" s="406"/>
      <c r="AL22" s="407"/>
      <c r="AM22" s="423" t="s">
        <v>167</v>
      </c>
      <c r="AN22" s="424"/>
      <c r="AO22" s="424"/>
      <c r="AP22" s="424"/>
      <c r="AQ22" s="424"/>
      <c r="AR22" s="425"/>
      <c r="AS22" s="411" t="s">
        <v>164</v>
      </c>
      <c r="AT22" s="412"/>
      <c r="AU22" s="412"/>
      <c r="AV22" s="412"/>
      <c r="AW22" s="412"/>
      <c r="AX22" s="429"/>
      <c r="AY22" s="446" t="s">
        <v>168</v>
      </c>
      <c r="AZ22" s="447"/>
      <c r="BA22" s="447"/>
      <c r="BB22" s="447"/>
      <c r="BC22" s="447"/>
      <c r="BD22" s="447"/>
      <c r="BE22" s="447"/>
      <c r="BF22" s="447"/>
      <c r="BG22" s="447"/>
      <c r="BH22" s="447"/>
      <c r="BI22" s="447"/>
      <c r="BJ22" s="447"/>
      <c r="BK22" s="447"/>
      <c r="BL22" s="447"/>
      <c r="BM22" s="448"/>
      <c r="BN22" s="449">
        <v>39057553</v>
      </c>
      <c r="BO22" s="450"/>
      <c r="BP22" s="450"/>
      <c r="BQ22" s="450"/>
      <c r="BR22" s="450"/>
      <c r="BS22" s="450"/>
      <c r="BT22" s="450"/>
      <c r="BU22" s="451"/>
      <c r="BV22" s="449">
        <v>40387940</v>
      </c>
      <c r="BW22" s="450"/>
      <c r="BX22" s="450"/>
      <c r="BY22" s="450"/>
      <c r="BZ22" s="450"/>
      <c r="CA22" s="450"/>
      <c r="CB22" s="450"/>
      <c r="CC22" s="451"/>
      <c r="CD22" s="193"/>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0"/>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169</v>
      </c>
      <c r="AZ23" s="435"/>
      <c r="BA23" s="435"/>
      <c r="BB23" s="435"/>
      <c r="BC23" s="435"/>
      <c r="BD23" s="435"/>
      <c r="BE23" s="435"/>
      <c r="BF23" s="435"/>
      <c r="BG23" s="435"/>
      <c r="BH23" s="435"/>
      <c r="BI23" s="435"/>
      <c r="BJ23" s="435"/>
      <c r="BK23" s="435"/>
      <c r="BL23" s="435"/>
      <c r="BM23" s="436"/>
      <c r="BN23" s="420">
        <v>24421380</v>
      </c>
      <c r="BO23" s="421"/>
      <c r="BP23" s="421"/>
      <c r="BQ23" s="421"/>
      <c r="BR23" s="421"/>
      <c r="BS23" s="421"/>
      <c r="BT23" s="421"/>
      <c r="BU23" s="422"/>
      <c r="BV23" s="420">
        <v>25543269</v>
      </c>
      <c r="BW23" s="421"/>
      <c r="BX23" s="421"/>
      <c r="BY23" s="421"/>
      <c r="BZ23" s="421"/>
      <c r="CA23" s="421"/>
      <c r="CB23" s="421"/>
      <c r="CC23" s="422"/>
      <c r="CD23" s="193"/>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0"/>
      <c r="B24" s="399"/>
      <c r="C24" s="400"/>
      <c r="D24" s="401"/>
      <c r="E24" s="376" t="s">
        <v>170</v>
      </c>
      <c r="F24" s="377"/>
      <c r="G24" s="377"/>
      <c r="H24" s="377"/>
      <c r="I24" s="377"/>
      <c r="J24" s="377"/>
      <c r="K24" s="378"/>
      <c r="L24" s="373">
        <v>1</v>
      </c>
      <c r="M24" s="374"/>
      <c r="N24" s="374"/>
      <c r="O24" s="374"/>
      <c r="P24" s="375"/>
      <c r="Q24" s="373">
        <v>9850</v>
      </c>
      <c r="R24" s="374"/>
      <c r="S24" s="374"/>
      <c r="T24" s="374"/>
      <c r="U24" s="374"/>
      <c r="V24" s="375"/>
      <c r="W24" s="463"/>
      <c r="X24" s="400"/>
      <c r="Y24" s="401"/>
      <c r="Z24" s="376" t="s">
        <v>171</v>
      </c>
      <c r="AA24" s="377"/>
      <c r="AB24" s="377"/>
      <c r="AC24" s="377"/>
      <c r="AD24" s="377"/>
      <c r="AE24" s="377"/>
      <c r="AF24" s="377"/>
      <c r="AG24" s="378"/>
      <c r="AH24" s="373">
        <v>538</v>
      </c>
      <c r="AI24" s="374"/>
      <c r="AJ24" s="374"/>
      <c r="AK24" s="374"/>
      <c r="AL24" s="375"/>
      <c r="AM24" s="373">
        <v>1617228</v>
      </c>
      <c r="AN24" s="374"/>
      <c r="AO24" s="374"/>
      <c r="AP24" s="374"/>
      <c r="AQ24" s="374"/>
      <c r="AR24" s="375"/>
      <c r="AS24" s="373">
        <v>3006</v>
      </c>
      <c r="AT24" s="374"/>
      <c r="AU24" s="374"/>
      <c r="AV24" s="374"/>
      <c r="AW24" s="374"/>
      <c r="AX24" s="433"/>
      <c r="AY24" s="393" t="s">
        <v>172</v>
      </c>
      <c r="AZ24" s="394"/>
      <c r="BA24" s="394"/>
      <c r="BB24" s="394"/>
      <c r="BC24" s="394"/>
      <c r="BD24" s="394"/>
      <c r="BE24" s="394"/>
      <c r="BF24" s="394"/>
      <c r="BG24" s="394"/>
      <c r="BH24" s="394"/>
      <c r="BI24" s="394"/>
      <c r="BJ24" s="394"/>
      <c r="BK24" s="394"/>
      <c r="BL24" s="394"/>
      <c r="BM24" s="395"/>
      <c r="BN24" s="420">
        <v>25240903</v>
      </c>
      <c r="BO24" s="421"/>
      <c r="BP24" s="421"/>
      <c r="BQ24" s="421"/>
      <c r="BR24" s="421"/>
      <c r="BS24" s="421"/>
      <c r="BT24" s="421"/>
      <c r="BU24" s="422"/>
      <c r="BV24" s="420">
        <v>25602482</v>
      </c>
      <c r="BW24" s="421"/>
      <c r="BX24" s="421"/>
      <c r="BY24" s="421"/>
      <c r="BZ24" s="421"/>
      <c r="CA24" s="421"/>
      <c r="CB24" s="421"/>
      <c r="CC24" s="422"/>
      <c r="CD24" s="193"/>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0"/>
      <c r="B25" s="399"/>
      <c r="C25" s="400"/>
      <c r="D25" s="401"/>
      <c r="E25" s="376" t="s">
        <v>173</v>
      </c>
      <c r="F25" s="377"/>
      <c r="G25" s="377"/>
      <c r="H25" s="377"/>
      <c r="I25" s="377"/>
      <c r="J25" s="377"/>
      <c r="K25" s="378"/>
      <c r="L25" s="373">
        <v>2</v>
      </c>
      <c r="M25" s="374"/>
      <c r="N25" s="374"/>
      <c r="O25" s="374"/>
      <c r="P25" s="375"/>
      <c r="Q25" s="373">
        <v>7870</v>
      </c>
      <c r="R25" s="374"/>
      <c r="S25" s="374"/>
      <c r="T25" s="374"/>
      <c r="U25" s="374"/>
      <c r="V25" s="375"/>
      <c r="W25" s="463"/>
      <c r="X25" s="400"/>
      <c r="Y25" s="401"/>
      <c r="Z25" s="376" t="s">
        <v>174</v>
      </c>
      <c r="AA25" s="377"/>
      <c r="AB25" s="377"/>
      <c r="AC25" s="377"/>
      <c r="AD25" s="377"/>
      <c r="AE25" s="377"/>
      <c r="AF25" s="377"/>
      <c r="AG25" s="378"/>
      <c r="AH25" s="373" t="s">
        <v>129</v>
      </c>
      <c r="AI25" s="374"/>
      <c r="AJ25" s="374"/>
      <c r="AK25" s="374"/>
      <c r="AL25" s="375"/>
      <c r="AM25" s="373" t="s">
        <v>130</v>
      </c>
      <c r="AN25" s="374"/>
      <c r="AO25" s="374"/>
      <c r="AP25" s="374"/>
      <c r="AQ25" s="374"/>
      <c r="AR25" s="375"/>
      <c r="AS25" s="373" t="s">
        <v>130</v>
      </c>
      <c r="AT25" s="374"/>
      <c r="AU25" s="374"/>
      <c r="AV25" s="374"/>
      <c r="AW25" s="374"/>
      <c r="AX25" s="433"/>
      <c r="AY25" s="446" t="s">
        <v>175</v>
      </c>
      <c r="AZ25" s="447"/>
      <c r="BA25" s="447"/>
      <c r="BB25" s="447"/>
      <c r="BC25" s="447"/>
      <c r="BD25" s="447"/>
      <c r="BE25" s="447"/>
      <c r="BF25" s="447"/>
      <c r="BG25" s="447"/>
      <c r="BH25" s="447"/>
      <c r="BI25" s="447"/>
      <c r="BJ25" s="447"/>
      <c r="BK25" s="447"/>
      <c r="BL25" s="447"/>
      <c r="BM25" s="448"/>
      <c r="BN25" s="449">
        <v>3619129</v>
      </c>
      <c r="BO25" s="450"/>
      <c r="BP25" s="450"/>
      <c r="BQ25" s="450"/>
      <c r="BR25" s="450"/>
      <c r="BS25" s="450"/>
      <c r="BT25" s="450"/>
      <c r="BU25" s="451"/>
      <c r="BV25" s="449">
        <v>3478527</v>
      </c>
      <c r="BW25" s="450"/>
      <c r="BX25" s="450"/>
      <c r="BY25" s="450"/>
      <c r="BZ25" s="450"/>
      <c r="CA25" s="450"/>
      <c r="CB25" s="450"/>
      <c r="CC25" s="451"/>
      <c r="CD25" s="193"/>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0"/>
      <c r="B26" s="399"/>
      <c r="C26" s="400"/>
      <c r="D26" s="401"/>
      <c r="E26" s="376" t="s">
        <v>176</v>
      </c>
      <c r="F26" s="377"/>
      <c r="G26" s="377"/>
      <c r="H26" s="377"/>
      <c r="I26" s="377"/>
      <c r="J26" s="377"/>
      <c r="K26" s="378"/>
      <c r="L26" s="373">
        <v>1</v>
      </c>
      <c r="M26" s="374"/>
      <c r="N26" s="374"/>
      <c r="O26" s="374"/>
      <c r="P26" s="375"/>
      <c r="Q26" s="373">
        <v>6940</v>
      </c>
      <c r="R26" s="374"/>
      <c r="S26" s="374"/>
      <c r="T26" s="374"/>
      <c r="U26" s="374"/>
      <c r="V26" s="375"/>
      <c r="W26" s="463"/>
      <c r="X26" s="400"/>
      <c r="Y26" s="401"/>
      <c r="Z26" s="376" t="s">
        <v>177</v>
      </c>
      <c r="AA26" s="431"/>
      <c r="AB26" s="431"/>
      <c r="AC26" s="431"/>
      <c r="AD26" s="431"/>
      <c r="AE26" s="431"/>
      <c r="AF26" s="431"/>
      <c r="AG26" s="432"/>
      <c r="AH26" s="373">
        <v>1</v>
      </c>
      <c r="AI26" s="374"/>
      <c r="AJ26" s="374"/>
      <c r="AK26" s="374"/>
      <c r="AL26" s="375"/>
      <c r="AM26" s="373" t="s">
        <v>178</v>
      </c>
      <c r="AN26" s="374"/>
      <c r="AO26" s="374"/>
      <c r="AP26" s="374"/>
      <c r="AQ26" s="374"/>
      <c r="AR26" s="375"/>
      <c r="AS26" s="373" t="s">
        <v>179</v>
      </c>
      <c r="AT26" s="374"/>
      <c r="AU26" s="374"/>
      <c r="AV26" s="374"/>
      <c r="AW26" s="374"/>
      <c r="AX26" s="433"/>
      <c r="AY26" s="460" t="s">
        <v>180</v>
      </c>
      <c r="AZ26" s="380"/>
      <c r="BA26" s="380"/>
      <c r="BB26" s="380"/>
      <c r="BC26" s="380"/>
      <c r="BD26" s="380"/>
      <c r="BE26" s="380"/>
      <c r="BF26" s="380"/>
      <c r="BG26" s="380"/>
      <c r="BH26" s="380"/>
      <c r="BI26" s="380"/>
      <c r="BJ26" s="380"/>
      <c r="BK26" s="380"/>
      <c r="BL26" s="380"/>
      <c r="BM26" s="461"/>
      <c r="BN26" s="420" t="s">
        <v>181</v>
      </c>
      <c r="BO26" s="421"/>
      <c r="BP26" s="421"/>
      <c r="BQ26" s="421"/>
      <c r="BR26" s="421"/>
      <c r="BS26" s="421"/>
      <c r="BT26" s="421"/>
      <c r="BU26" s="422"/>
      <c r="BV26" s="420" t="s">
        <v>130</v>
      </c>
      <c r="BW26" s="421"/>
      <c r="BX26" s="421"/>
      <c r="BY26" s="421"/>
      <c r="BZ26" s="421"/>
      <c r="CA26" s="421"/>
      <c r="CB26" s="421"/>
      <c r="CC26" s="422"/>
      <c r="CD26" s="193"/>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0"/>
      <c r="B27" s="399"/>
      <c r="C27" s="400"/>
      <c r="D27" s="401"/>
      <c r="E27" s="376" t="s">
        <v>182</v>
      </c>
      <c r="F27" s="377"/>
      <c r="G27" s="377"/>
      <c r="H27" s="377"/>
      <c r="I27" s="377"/>
      <c r="J27" s="377"/>
      <c r="K27" s="378"/>
      <c r="L27" s="373">
        <v>1</v>
      </c>
      <c r="M27" s="374"/>
      <c r="N27" s="374"/>
      <c r="O27" s="374"/>
      <c r="P27" s="375"/>
      <c r="Q27" s="373">
        <v>5600</v>
      </c>
      <c r="R27" s="374"/>
      <c r="S27" s="374"/>
      <c r="T27" s="374"/>
      <c r="U27" s="374"/>
      <c r="V27" s="375"/>
      <c r="W27" s="463"/>
      <c r="X27" s="400"/>
      <c r="Y27" s="401"/>
      <c r="Z27" s="376" t="s">
        <v>183</v>
      </c>
      <c r="AA27" s="377"/>
      <c r="AB27" s="377"/>
      <c r="AC27" s="377"/>
      <c r="AD27" s="377"/>
      <c r="AE27" s="377"/>
      <c r="AF27" s="377"/>
      <c r="AG27" s="378"/>
      <c r="AH27" s="373">
        <v>12</v>
      </c>
      <c r="AI27" s="374"/>
      <c r="AJ27" s="374"/>
      <c r="AK27" s="374"/>
      <c r="AL27" s="375"/>
      <c r="AM27" s="373">
        <v>41368</v>
      </c>
      <c r="AN27" s="374"/>
      <c r="AO27" s="374"/>
      <c r="AP27" s="374"/>
      <c r="AQ27" s="374"/>
      <c r="AR27" s="375"/>
      <c r="AS27" s="373">
        <v>3447</v>
      </c>
      <c r="AT27" s="374"/>
      <c r="AU27" s="374"/>
      <c r="AV27" s="374"/>
      <c r="AW27" s="374"/>
      <c r="AX27" s="433"/>
      <c r="AY27" s="457" t="s">
        <v>184</v>
      </c>
      <c r="AZ27" s="458"/>
      <c r="BA27" s="458"/>
      <c r="BB27" s="458"/>
      <c r="BC27" s="458"/>
      <c r="BD27" s="458"/>
      <c r="BE27" s="458"/>
      <c r="BF27" s="458"/>
      <c r="BG27" s="458"/>
      <c r="BH27" s="458"/>
      <c r="BI27" s="458"/>
      <c r="BJ27" s="458"/>
      <c r="BK27" s="458"/>
      <c r="BL27" s="458"/>
      <c r="BM27" s="459"/>
      <c r="BN27" s="454">
        <v>760000</v>
      </c>
      <c r="BO27" s="455"/>
      <c r="BP27" s="455"/>
      <c r="BQ27" s="455"/>
      <c r="BR27" s="455"/>
      <c r="BS27" s="455"/>
      <c r="BT27" s="455"/>
      <c r="BU27" s="456"/>
      <c r="BV27" s="454">
        <v>760000</v>
      </c>
      <c r="BW27" s="455"/>
      <c r="BX27" s="455"/>
      <c r="BY27" s="455"/>
      <c r="BZ27" s="455"/>
      <c r="CA27" s="455"/>
      <c r="CB27" s="455"/>
      <c r="CC27" s="456"/>
      <c r="CD27" s="195"/>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0"/>
      <c r="B28" s="399"/>
      <c r="C28" s="400"/>
      <c r="D28" s="401"/>
      <c r="E28" s="376" t="s">
        <v>185</v>
      </c>
      <c r="F28" s="377"/>
      <c r="G28" s="377"/>
      <c r="H28" s="377"/>
      <c r="I28" s="377"/>
      <c r="J28" s="377"/>
      <c r="K28" s="378"/>
      <c r="L28" s="373">
        <v>1</v>
      </c>
      <c r="M28" s="374"/>
      <c r="N28" s="374"/>
      <c r="O28" s="374"/>
      <c r="P28" s="375"/>
      <c r="Q28" s="373">
        <v>4900</v>
      </c>
      <c r="R28" s="374"/>
      <c r="S28" s="374"/>
      <c r="T28" s="374"/>
      <c r="U28" s="374"/>
      <c r="V28" s="375"/>
      <c r="W28" s="463"/>
      <c r="X28" s="400"/>
      <c r="Y28" s="401"/>
      <c r="Z28" s="376" t="s">
        <v>186</v>
      </c>
      <c r="AA28" s="377"/>
      <c r="AB28" s="377"/>
      <c r="AC28" s="377"/>
      <c r="AD28" s="377"/>
      <c r="AE28" s="377"/>
      <c r="AF28" s="377"/>
      <c r="AG28" s="378"/>
      <c r="AH28" s="373" t="s">
        <v>181</v>
      </c>
      <c r="AI28" s="374"/>
      <c r="AJ28" s="374"/>
      <c r="AK28" s="374"/>
      <c r="AL28" s="375"/>
      <c r="AM28" s="373" t="s">
        <v>129</v>
      </c>
      <c r="AN28" s="374"/>
      <c r="AO28" s="374"/>
      <c r="AP28" s="374"/>
      <c r="AQ28" s="374"/>
      <c r="AR28" s="375"/>
      <c r="AS28" s="373" t="s">
        <v>181</v>
      </c>
      <c r="AT28" s="374"/>
      <c r="AU28" s="374"/>
      <c r="AV28" s="374"/>
      <c r="AW28" s="374"/>
      <c r="AX28" s="433"/>
      <c r="AY28" s="437" t="s">
        <v>187</v>
      </c>
      <c r="AZ28" s="438"/>
      <c r="BA28" s="438"/>
      <c r="BB28" s="439"/>
      <c r="BC28" s="446" t="s">
        <v>49</v>
      </c>
      <c r="BD28" s="447"/>
      <c r="BE28" s="447"/>
      <c r="BF28" s="447"/>
      <c r="BG28" s="447"/>
      <c r="BH28" s="447"/>
      <c r="BI28" s="447"/>
      <c r="BJ28" s="447"/>
      <c r="BK28" s="447"/>
      <c r="BL28" s="447"/>
      <c r="BM28" s="448"/>
      <c r="BN28" s="449">
        <v>2610465</v>
      </c>
      <c r="BO28" s="450"/>
      <c r="BP28" s="450"/>
      <c r="BQ28" s="450"/>
      <c r="BR28" s="450"/>
      <c r="BS28" s="450"/>
      <c r="BT28" s="450"/>
      <c r="BU28" s="451"/>
      <c r="BV28" s="449">
        <v>1689941</v>
      </c>
      <c r="BW28" s="450"/>
      <c r="BX28" s="450"/>
      <c r="BY28" s="450"/>
      <c r="BZ28" s="450"/>
      <c r="CA28" s="450"/>
      <c r="CB28" s="450"/>
      <c r="CC28" s="451"/>
      <c r="CD28" s="193"/>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0"/>
      <c r="B29" s="399"/>
      <c r="C29" s="400"/>
      <c r="D29" s="401"/>
      <c r="E29" s="376" t="s">
        <v>188</v>
      </c>
      <c r="F29" s="377"/>
      <c r="G29" s="377"/>
      <c r="H29" s="377"/>
      <c r="I29" s="377"/>
      <c r="J29" s="377"/>
      <c r="K29" s="378"/>
      <c r="L29" s="373">
        <v>22</v>
      </c>
      <c r="M29" s="374"/>
      <c r="N29" s="374"/>
      <c r="O29" s="374"/>
      <c r="P29" s="375"/>
      <c r="Q29" s="373">
        <v>4400</v>
      </c>
      <c r="R29" s="374"/>
      <c r="S29" s="374"/>
      <c r="T29" s="374"/>
      <c r="U29" s="374"/>
      <c r="V29" s="375"/>
      <c r="W29" s="464"/>
      <c r="X29" s="465"/>
      <c r="Y29" s="466"/>
      <c r="Z29" s="376" t="s">
        <v>189</v>
      </c>
      <c r="AA29" s="377"/>
      <c r="AB29" s="377"/>
      <c r="AC29" s="377"/>
      <c r="AD29" s="377"/>
      <c r="AE29" s="377"/>
      <c r="AF29" s="377"/>
      <c r="AG29" s="378"/>
      <c r="AH29" s="373">
        <v>550</v>
      </c>
      <c r="AI29" s="374"/>
      <c r="AJ29" s="374"/>
      <c r="AK29" s="374"/>
      <c r="AL29" s="375"/>
      <c r="AM29" s="373">
        <v>1658596</v>
      </c>
      <c r="AN29" s="374"/>
      <c r="AO29" s="374"/>
      <c r="AP29" s="374"/>
      <c r="AQ29" s="374"/>
      <c r="AR29" s="375"/>
      <c r="AS29" s="373">
        <v>3016</v>
      </c>
      <c r="AT29" s="374"/>
      <c r="AU29" s="374"/>
      <c r="AV29" s="374"/>
      <c r="AW29" s="374"/>
      <c r="AX29" s="433"/>
      <c r="AY29" s="440"/>
      <c r="AZ29" s="441"/>
      <c r="BA29" s="441"/>
      <c r="BB29" s="442"/>
      <c r="BC29" s="434" t="s">
        <v>190</v>
      </c>
      <c r="BD29" s="435"/>
      <c r="BE29" s="435"/>
      <c r="BF29" s="435"/>
      <c r="BG29" s="435"/>
      <c r="BH29" s="435"/>
      <c r="BI29" s="435"/>
      <c r="BJ29" s="435"/>
      <c r="BK29" s="435"/>
      <c r="BL29" s="435"/>
      <c r="BM29" s="436"/>
      <c r="BN29" s="420">
        <v>348230</v>
      </c>
      <c r="BO29" s="421"/>
      <c r="BP29" s="421"/>
      <c r="BQ29" s="421"/>
      <c r="BR29" s="421"/>
      <c r="BS29" s="421"/>
      <c r="BT29" s="421"/>
      <c r="BU29" s="422"/>
      <c r="BV29" s="420">
        <v>348824</v>
      </c>
      <c r="BW29" s="421"/>
      <c r="BX29" s="421"/>
      <c r="BY29" s="421"/>
      <c r="BZ29" s="421"/>
      <c r="CA29" s="421"/>
      <c r="CB29" s="421"/>
      <c r="CC29" s="422"/>
      <c r="CD29" s="195"/>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0"/>
      <c r="B30" s="402"/>
      <c r="C30" s="403"/>
      <c r="D30" s="404"/>
      <c r="E30" s="381"/>
      <c r="F30" s="382"/>
      <c r="G30" s="382"/>
      <c r="H30" s="382"/>
      <c r="I30" s="382"/>
      <c r="J30" s="382"/>
      <c r="K30" s="383"/>
      <c r="L30" s="384"/>
      <c r="M30" s="385"/>
      <c r="N30" s="385"/>
      <c r="O30" s="385"/>
      <c r="P30" s="386"/>
      <c r="Q30" s="384"/>
      <c r="R30" s="385"/>
      <c r="S30" s="385"/>
      <c r="T30" s="385"/>
      <c r="U30" s="385"/>
      <c r="V30" s="386"/>
      <c r="W30" s="387" t="s">
        <v>191</v>
      </c>
      <c r="X30" s="388"/>
      <c r="Y30" s="388"/>
      <c r="Z30" s="388"/>
      <c r="AA30" s="388"/>
      <c r="AB30" s="388"/>
      <c r="AC30" s="388"/>
      <c r="AD30" s="388"/>
      <c r="AE30" s="388"/>
      <c r="AF30" s="388"/>
      <c r="AG30" s="389"/>
      <c r="AH30" s="390">
        <v>99.4</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51</v>
      </c>
      <c r="BD30" s="394"/>
      <c r="BE30" s="394"/>
      <c r="BF30" s="394"/>
      <c r="BG30" s="394"/>
      <c r="BH30" s="394"/>
      <c r="BI30" s="394"/>
      <c r="BJ30" s="394"/>
      <c r="BK30" s="394"/>
      <c r="BL30" s="394"/>
      <c r="BM30" s="395"/>
      <c r="BN30" s="454">
        <v>2965553</v>
      </c>
      <c r="BO30" s="455"/>
      <c r="BP30" s="455"/>
      <c r="BQ30" s="455"/>
      <c r="BR30" s="455"/>
      <c r="BS30" s="455"/>
      <c r="BT30" s="455"/>
      <c r="BU30" s="456"/>
      <c r="BV30" s="454">
        <v>2953303</v>
      </c>
      <c r="BW30" s="455"/>
      <c r="BX30" s="455"/>
      <c r="BY30" s="455"/>
      <c r="BZ30" s="455"/>
      <c r="CA30" s="455"/>
      <c r="CB30" s="455"/>
      <c r="CC30" s="456"/>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379" t="s">
        <v>192</v>
      </c>
      <c r="D32" s="379"/>
      <c r="E32" s="379"/>
      <c r="F32" s="379"/>
      <c r="G32" s="379"/>
      <c r="H32" s="379"/>
      <c r="I32" s="379"/>
      <c r="J32" s="379"/>
      <c r="K32" s="379"/>
      <c r="L32" s="379"/>
      <c r="M32" s="379"/>
      <c r="N32" s="379"/>
      <c r="O32" s="379"/>
      <c r="P32" s="379"/>
      <c r="Q32" s="379"/>
      <c r="R32" s="379"/>
      <c r="S32" s="379"/>
      <c r="U32" s="380" t="s">
        <v>193</v>
      </c>
      <c r="V32" s="380"/>
      <c r="W32" s="380"/>
      <c r="X32" s="380"/>
      <c r="Y32" s="380"/>
      <c r="Z32" s="380"/>
      <c r="AA32" s="380"/>
      <c r="AB32" s="380"/>
      <c r="AC32" s="380"/>
      <c r="AD32" s="380"/>
      <c r="AE32" s="380"/>
      <c r="AF32" s="380"/>
      <c r="AG32" s="380"/>
      <c r="AH32" s="380"/>
      <c r="AI32" s="380"/>
      <c r="AJ32" s="380"/>
      <c r="AK32" s="380"/>
      <c r="AM32" s="380" t="s">
        <v>194</v>
      </c>
      <c r="AN32" s="380"/>
      <c r="AO32" s="380"/>
      <c r="AP32" s="380"/>
      <c r="AQ32" s="380"/>
      <c r="AR32" s="380"/>
      <c r="AS32" s="380"/>
      <c r="AT32" s="380"/>
      <c r="AU32" s="380"/>
      <c r="AV32" s="380"/>
      <c r="AW32" s="380"/>
      <c r="AX32" s="380"/>
      <c r="AY32" s="380"/>
      <c r="AZ32" s="380"/>
      <c r="BA32" s="380"/>
      <c r="BB32" s="380"/>
      <c r="BC32" s="380"/>
      <c r="BE32" s="380" t="s">
        <v>195</v>
      </c>
      <c r="BF32" s="380"/>
      <c r="BG32" s="380"/>
      <c r="BH32" s="380"/>
      <c r="BI32" s="380"/>
      <c r="BJ32" s="380"/>
      <c r="BK32" s="380"/>
      <c r="BL32" s="380"/>
      <c r="BM32" s="380"/>
      <c r="BN32" s="380"/>
      <c r="BO32" s="380"/>
      <c r="BP32" s="380"/>
      <c r="BQ32" s="380"/>
      <c r="BR32" s="380"/>
      <c r="BS32" s="380"/>
      <c r="BT32" s="380"/>
      <c r="BU32" s="380"/>
      <c r="BW32" s="380" t="s">
        <v>196</v>
      </c>
      <c r="BX32" s="380"/>
      <c r="BY32" s="380"/>
      <c r="BZ32" s="380"/>
      <c r="CA32" s="380"/>
      <c r="CB32" s="380"/>
      <c r="CC32" s="380"/>
      <c r="CD32" s="380"/>
      <c r="CE32" s="380"/>
      <c r="CF32" s="380"/>
      <c r="CG32" s="380"/>
      <c r="CH32" s="380"/>
      <c r="CI32" s="380"/>
      <c r="CJ32" s="380"/>
      <c r="CK32" s="380"/>
      <c r="CL32" s="380"/>
      <c r="CM32" s="380"/>
      <c r="CO32" s="380" t="s">
        <v>197</v>
      </c>
      <c r="CP32" s="380"/>
      <c r="CQ32" s="380"/>
      <c r="CR32" s="380"/>
      <c r="CS32" s="380"/>
      <c r="CT32" s="380"/>
      <c r="CU32" s="380"/>
      <c r="CV32" s="380"/>
      <c r="CW32" s="380"/>
      <c r="CX32" s="380"/>
      <c r="CY32" s="380"/>
      <c r="CZ32" s="380"/>
      <c r="DA32" s="380"/>
      <c r="DB32" s="380"/>
      <c r="DC32" s="380"/>
      <c r="DD32" s="380"/>
      <c r="DE32" s="380"/>
      <c r="DI32" s="203"/>
    </row>
    <row r="33" spans="1:113" ht="13.5" customHeight="1" x14ac:dyDescent="0.15">
      <c r="A33" s="180"/>
      <c r="B33" s="204"/>
      <c r="C33" s="372" t="s">
        <v>198</v>
      </c>
      <c r="D33" s="372"/>
      <c r="E33" s="371" t="s">
        <v>199</v>
      </c>
      <c r="F33" s="371"/>
      <c r="G33" s="371"/>
      <c r="H33" s="371"/>
      <c r="I33" s="371"/>
      <c r="J33" s="371"/>
      <c r="K33" s="371"/>
      <c r="L33" s="371"/>
      <c r="M33" s="371"/>
      <c r="N33" s="371"/>
      <c r="O33" s="371"/>
      <c r="P33" s="371"/>
      <c r="Q33" s="371"/>
      <c r="R33" s="371"/>
      <c r="S33" s="371"/>
      <c r="T33" s="205"/>
      <c r="U33" s="372" t="s">
        <v>198</v>
      </c>
      <c r="V33" s="372"/>
      <c r="W33" s="371" t="s">
        <v>199</v>
      </c>
      <c r="X33" s="371"/>
      <c r="Y33" s="371"/>
      <c r="Z33" s="371"/>
      <c r="AA33" s="371"/>
      <c r="AB33" s="371"/>
      <c r="AC33" s="371"/>
      <c r="AD33" s="371"/>
      <c r="AE33" s="371"/>
      <c r="AF33" s="371"/>
      <c r="AG33" s="371"/>
      <c r="AH33" s="371"/>
      <c r="AI33" s="371"/>
      <c r="AJ33" s="371"/>
      <c r="AK33" s="371"/>
      <c r="AL33" s="205"/>
      <c r="AM33" s="372" t="s">
        <v>200</v>
      </c>
      <c r="AN33" s="372"/>
      <c r="AO33" s="371" t="s">
        <v>201</v>
      </c>
      <c r="AP33" s="371"/>
      <c r="AQ33" s="371"/>
      <c r="AR33" s="371"/>
      <c r="AS33" s="371"/>
      <c r="AT33" s="371"/>
      <c r="AU33" s="371"/>
      <c r="AV33" s="371"/>
      <c r="AW33" s="371"/>
      <c r="AX33" s="371"/>
      <c r="AY33" s="371"/>
      <c r="AZ33" s="371"/>
      <c r="BA33" s="371"/>
      <c r="BB33" s="371"/>
      <c r="BC33" s="371"/>
      <c r="BD33" s="206"/>
      <c r="BE33" s="371" t="s">
        <v>202</v>
      </c>
      <c r="BF33" s="371"/>
      <c r="BG33" s="371" t="s">
        <v>203</v>
      </c>
      <c r="BH33" s="371"/>
      <c r="BI33" s="371"/>
      <c r="BJ33" s="371"/>
      <c r="BK33" s="371"/>
      <c r="BL33" s="371"/>
      <c r="BM33" s="371"/>
      <c r="BN33" s="371"/>
      <c r="BO33" s="371"/>
      <c r="BP33" s="371"/>
      <c r="BQ33" s="371"/>
      <c r="BR33" s="371"/>
      <c r="BS33" s="371"/>
      <c r="BT33" s="371"/>
      <c r="BU33" s="371"/>
      <c r="BV33" s="206"/>
      <c r="BW33" s="372" t="s">
        <v>202</v>
      </c>
      <c r="BX33" s="372"/>
      <c r="BY33" s="371" t="s">
        <v>204</v>
      </c>
      <c r="BZ33" s="371"/>
      <c r="CA33" s="371"/>
      <c r="CB33" s="371"/>
      <c r="CC33" s="371"/>
      <c r="CD33" s="371"/>
      <c r="CE33" s="371"/>
      <c r="CF33" s="371"/>
      <c r="CG33" s="371"/>
      <c r="CH33" s="371"/>
      <c r="CI33" s="371"/>
      <c r="CJ33" s="371"/>
      <c r="CK33" s="371"/>
      <c r="CL33" s="371"/>
      <c r="CM33" s="371"/>
      <c r="CN33" s="205"/>
      <c r="CO33" s="372" t="s">
        <v>205</v>
      </c>
      <c r="CP33" s="372"/>
      <c r="CQ33" s="371" t="s">
        <v>206</v>
      </c>
      <c r="CR33" s="371"/>
      <c r="CS33" s="371"/>
      <c r="CT33" s="371"/>
      <c r="CU33" s="371"/>
      <c r="CV33" s="371"/>
      <c r="CW33" s="371"/>
      <c r="CX33" s="371"/>
      <c r="CY33" s="371"/>
      <c r="CZ33" s="371"/>
      <c r="DA33" s="371"/>
      <c r="DB33" s="371"/>
      <c r="DC33" s="371"/>
      <c r="DD33" s="371"/>
      <c r="DE33" s="371"/>
      <c r="DF33" s="205"/>
      <c r="DG33" s="370" t="s">
        <v>207</v>
      </c>
      <c r="DH33" s="370"/>
      <c r="DI33" s="207"/>
    </row>
    <row r="34" spans="1:113" ht="32.25" customHeight="1" x14ac:dyDescent="0.15">
      <c r="A34" s="180"/>
      <c r="B34" s="204"/>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0"/>
      <c r="U34" s="368">
        <f>IF(W34="","",MAX(C34:D43)+1)</f>
        <v>5</v>
      </c>
      <c r="V34" s="368"/>
      <c r="W34" s="369" t="str">
        <f>IF('各会計、関係団体の財政状況及び健全化判断比率'!B28="","",'各会計、関係団体の財政状況及び健全化判断比率'!B28)</f>
        <v>国民健康保険事業特別会計</v>
      </c>
      <c r="X34" s="369"/>
      <c r="Y34" s="369"/>
      <c r="Z34" s="369"/>
      <c r="AA34" s="369"/>
      <c r="AB34" s="369"/>
      <c r="AC34" s="369"/>
      <c r="AD34" s="369"/>
      <c r="AE34" s="369"/>
      <c r="AF34" s="369"/>
      <c r="AG34" s="369"/>
      <c r="AH34" s="369"/>
      <c r="AI34" s="369"/>
      <c r="AJ34" s="369"/>
      <c r="AK34" s="369"/>
      <c r="AL34" s="180"/>
      <c r="AM34" s="368">
        <f>IF(AO34="","",MAX(C34:D43,U34:V43)+1)</f>
        <v>8</v>
      </c>
      <c r="AN34" s="368"/>
      <c r="AO34" s="369" t="str">
        <f>IF('各会計、関係団体の財政状況及び健全化判断比率'!B31="","",'各会計、関係団体の財政状況及び健全化判断比率'!B31)</f>
        <v>水道事業会計</v>
      </c>
      <c r="AP34" s="369"/>
      <c r="AQ34" s="369"/>
      <c r="AR34" s="369"/>
      <c r="AS34" s="369"/>
      <c r="AT34" s="369"/>
      <c r="AU34" s="369"/>
      <c r="AV34" s="369"/>
      <c r="AW34" s="369"/>
      <c r="AX34" s="369"/>
      <c r="AY34" s="369"/>
      <c r="AZ34" s="369"/>
      <c r="BA34" s="369"/>
      <c r="BB34" s="369"/>
      <c r="BC34" s="369"/>
      <c r="BD34" s="180"/>
      <c r="BE34" s="368" t="str">
        <f>IF(BG34="","",MAX(C34:D43,U34:V43,AM34:AN43)+1)</f>
        <v/>
      </c>
      <c r="BF34" s="368"/>
      <c r="BG34" s="369"/>
      <c r="BH34" s="369"/>
      <c r="BI34" s="369"/>
      <c r="BJ34" s="369"/>
      <c r="BK34" s="369"/>
      <c r="BL34" s="369"/>
      <c r="BM34" s="369"/>
      <c r="BN34" s="369"/>
      <c r="BO34" s="369"/>
      <c r="BP34" s="369"/>
      <c r="BQ34" s="369"/>
      <c r="BR34" s="369"/>
      <c r="BS34" s="369"/>
      <c r="BT34" s="369"/>
      <c r="BU34" s="369"/>
      <c r="BV34" s="180"/>
      <c r="BW34" s="368">
        <f>IF(BY34="","",MAX(C34:D43,U34:V43,AM34:AN43,BE34:BF43)+1)</f>
        <v>11</v>
      </c>
      <c r="BX34" s="368"/>
      <c r="BY34" s="369" t="str">
        <f>IF('各会計、関係団体の財政状況及び健全化判断比率'!B68="","",'各会計、関係団体の財政状況及び健全化判断比率'!B68)</f>
        <v>京都中部広域消防組合(一般会計)</v>
      </c>
      <c r="BZ34" s="369"/>
      <c r="CA34" s="369"/>
      <c r="CB34" s="369"/>
      <c r="CC34" s="369"/>
      <c r="CD34" s="369"/>
      <c r="CE34" s="369"/>
      <c r="CF34" s="369"/>
      <c r="CG34" s="369"/>
      <c r="CH34" s="369"/>
      <c r="CI34" s="369"/>
      <c r="CJ34" s="369"/>
      <c r="CK34" s="369"/>
      <c r="CL34" s="369"/>
      <c r="CM34" s="369"/>
      <c r="CN34" s="180"/>
      <c r="CO34" s="368">
        <f>IF(CQ34="","",MAX(C34:D43,U34:V43,AM34:AN43,BE34:BF43,BW34:BX43)+1)</f>
        <v>19</v>
      </c>
      <c r="CP34" s="368"/>
      <c r="CQ34" s="369" t="str">
        <f>IF('各会計、関係団体の財政状況及び健全化判断比率'!BS7="","",'各会計、関係団体の財政状況及び健全化判断比率'!BS7)</f>
        <v>亀岡市土地開発公社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7"/>
    </row>
    <row r="35" spans="1:113" ht="32.25" customHeight="1" x14ac:dyDescent="0.15">
      <c r="A35" s="180"/>
      <c r="B35" s="204"/>
      <c r="C35" s="368">
        <f>IF(E35="","",C34+1)</f>
        <v>2</v>
      </c>
      <c r="D35" s="368"/>
      <c r="E35" s="369" t="str">
        <f>IF('各会計、関係団体の財政状況及び健全化判断比率'!B8="","",'各会計、関係団体の財政状況及び健全化判断比率'!B8)</f>
        <v>休日診療事業特別会計</v>
      </c>
      <c r="F35" s="369"/>
      <c r="G35" s="369"/>
      <c r="H35" s="369"/>
      <c r="I35" s="369"/>
      <c r="J35" s="369"/>
      <c r="K35" s="369"/>
      <c r="L35" s="369"/>
      <c r="M35" s="369"/>
      <c r="N35" s="369"/>
      <c r="O35" s="369"/>
      <c r="P35" s="369"/>
      <c r="Q35" s="369"/>
      <c r="R35" s="369"/>
      <c r="S35" s="369"/>
      <c r="T35" s="180"/>
      <c r="U35" s="368">
        <f>IF(W35="","",U34+1)</f>
        <v>6</v>
      </c>
      <c r="V35" s="368"/>
      <c r="W35" s="369" t="str">
        <f>IF('各会計、関係団体の財政状況及び健全化判断比率'!B29="","",'各会計、関係団体の財政状況及び健全化判断比率'!B29)</f>
        <v>介護保険事業特別会計</v>
      </c>
      <c r="X35" s="369"/>
      <c r="Y35" s="369"/>
      <c r="Z35" s="369"/>
      <c r="AA35" s="369"/>
      <c r="AB35" s="369"/>
      <c r="AC35" s="369"/>
      <c r="AD35" s="369"/>
      <c r="AE35" s="369"/>
      <c r="AF35" s="369"/>
      <c r="AG35" s="369"/>
      <c r="AH35" s="369"/>
      <c r="AI35" s="369"/>
      <c r="AJ35" s="369"/>
      <c r="AK35" s="369"/>
      <c r="AL35" s="180"/>
      <c r="AM35" s="368">
        <f t="shared" ref="AM35:AM43" si="0">IF(AO35="","",AM34+1)</f>
        <v>9</v>
      </c>
      <c r="AN35" s="368"/>
      <c r="AO35" s="369" t="str">
        <f>IF('各会計、関係団体の財政状況及び健全化判断比率'!B32="","",'各会計、関係団体の財政状況及び健全化判断比率'!B32)</f>
        <v>下水道事業会計</v>
      </c>
      <c r="AP35" s="369"/>
      <c r="AQ35" s="369"/>
      <c r="AR35" s="369"/>
      <c r="AS35" s="369"/>
      <c r="AT35" s="369"/>
      <c r="AU35" s="369"/>
      <c r="AV35" s="369"/>
      <c r="AW35" s="369"/>
      <c r="AX35" s="369"/>
      <c r="AY35" s="369"/>
      <c r="AZ35" s="369"/>
      <c r="BA35" s="369"/>
      <c r="BB35" s="369"/>
      <c r="BC35" s="369"/>
      <c r="BD35" s="180"/>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0"/>
      <c r="BW35" s="368">
        <f t="shared" ref="BW35:BW43" si="2">IF(BY35="","",BW34+1)</f>
        <v>12</v>
      </c>
      <c r="BX35" s="368"/>
      <c r="BY35" s="369" t="str">
        <f>IF('各会計、関係団体の財政状況及び健全化判断比率'!B69="","",'各会計、関係団体の財政状況及び健全化判断比率'!B69)</f>
        <v>国民健康保険南丹病院組合(病院事業会計)</v>
      </c>
      <c r="BZ35" s="369"/>
      <c r="CA35" s="369"/>
      <c r="CB35" s="369"/>
      <c r="CC35" s="369"/>
      <c r="CD35" s="369"/>
      <c r="CE35" s="369"/>
      <c r="CF35" s="369"/>
      <c r="CG35" s="369"/>
      <c r="CH35" s="369"/>
      <c r="CI35" s="369"/>
      <c r="CJ35" s="369"/>
      <c r="CK35" s="369"/>
      <c r="CL35" s="369"/>
      <c r="CM35" s="369"/>
      <c r="CN35" s="180"/>
      <c r="CO35" s="368">
        <f t="shared" ref="CO35:CO43" si="3">IF(CQ35="","",CO34+1)</f>
        <v>20</v>
      </c>
      <c r="CP35" s="368"/>
      <c r="CQ35" s="369" t="str">
        <f>IF('各会計、関係団体の財政状況及び健全化判断比率'!BS8="","",'各会計、関係団体の財政状況及び健全化判断比率'!BS8)</f>
        <v>亀岡市環境事業公社</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7"/>
    </row>
    <row r="36" spans="1:113" ht="32.25" customHeight="1" x14ac:dyDescent="0.15">
      <c r="A36" s="180"/>
      <c r="B36" s="204"/>
      <c r="C36" s="368">
        <f>IF(E36="","",C35+1)</f>
        <v>3</v>
      </c>
      <c r="D36" s="368"/>
      <c r="E36" s="369" t="str">
        <f>IF('各会計、関係団体の財政状況及び健全化判断比率'!B9="","",'各会計、関係団体の財政状況及び健全化判断比率'!B9)</f>
        <v>土地取得事業特別会計</v>
      </c>
      <c r="F36" s="369"/>
      <c r="G36" s="369"/>
      <c r="H36" s="369"/>
      <c r="I36" s="369"/>
      <c r="J36" s="369"/>
      <c r="K36" s="369"/>
      <c r="L36" s="369"/>
      <c r="M36" s="369"/>
      <c r="N36" s="369"/>
      <c r="O36" s="369"/>
      <c r="P36" s="369"/>
      <c r="Q36" s="369"/>
      <c r="R36" s="369"/>
      <c r="S36" s="369"/>
      <c r="T36" s="180"/>
      <c r="U36" s="368">
        <f t="shared" ref="U36:U43" si="4">IF(W36="","",U35+1)</f>
        <v>7</v>
      </c>
      <c r="V36" s="368"/>
      <c r="W36" s="369" t="str">
        <f>IF('各会計、関係団体の財政状況及び健全化判断比率'!B30="","",'各会計、関係団体の財政状況及び健全化判断比率'!B30)</f>
        <v>後期高齢者医療事業特別会計</v>
      </c>
      <c r="X36" s="369"/>
      <c r="Y36" s="369"/>
      <c r="Z36" s="369"/>
      <c r="AA36" s="369"/>
      <c r="AB36" s="369"/>
      <c r="AC36" s="369"/>
      <c r="AD36" s="369"/>
      <c r="AE36" s="369"/>
      <c r="AF36" s="369"/>
      <c r="AG36" s="369"/>
      <c r="AH36" s="369"/>
      <c r="AI36" s="369"/>
      <c r="AJ36" s="369"/>
      <c r="AK36" s="369"/>
      <c r="AL36" s="180"/>
      <c r="AM36" s="368">
        <f t="shared" si="0"/>
        <v>10</v>
      </c>
      <c r="AN36" s="368"/>
      <c r="AO36" s="369" t="str">
        <f>IF('各会計、関係団体の財政状況及び健全化判断比率'!B33="","",'各会計、関係団体の財政状況及び健全化判断比率'!B33)</f>
        <v>病院事業会計</v>
      </c>
      <c r="AP36" s="369"/>
      <c r="AQ36" s="369"/>
      <c r="AR36" s="369"/>
      <c r="AS36" s="369"/>
      <c r="AT36" s="369"/>
      <c r="AU36" s="369"/>
      <c r="AV36" s="369"/>
      <c r="AW36" s="369"/>
      <c r="AX36" s="369"/>
      <c r="AY36" s="369"/>
      <c r="AZ36" s="369"/>
      <c r="BA36" s="369"/>
      <c r="BB36" s="369"/>
      <c r="BC36" s="369"/>
      <c r="BD36" s="180"/>
      <c r="BE36" s="368" t="str">
        <f t="shared" si="1"/>
        <v/>
      </c>
      <c r="BF36" s="368"/>
      <c r="BG36" s="369"/>
      <c r="BH36" s="369"/>
      <c r="BI36" s="369"/>
      <c r="BJ36" s="369"/>
      <c r="BK36" s="369"/>
      <c r="BL36" s="369"/>
      <c r="BM36" s="369"/>
      <c r="BN36" s="369"/>
      <c r="BO36" s="369"/>
      <c r="BP36" s="369"/>
      <c r="BQ36" s="369"/>
      <c r="BR36" s="369"/>
      <c r="BS36" s="369"/>
      <c r="BT36" s="369"/>
      <c r="BU36" s="369"/>
      <c r="BV36" s="180"/>
      <c r="BW36" s="368">
        <f t="shared" si="2"/>
        <v>13</v>
      </c>
      <c r="BX36" s="368"/>
      <c r="BY36" s="369" t="str">
        <f>IF('各会計、関係団体の財政状況及び健全化判断比率'!B70="","",'各会計、関係団体の財政状況及び健全化判断比率'!B70)</f>
        <v>京都府住宅新築資金等貸付事業管理組合（一般会計）</v>
      </c>
      <c r="BZ36" s="369"/>
      <c r="CA36" s="369"/>
      <c r="CB36" s="369"/>
      <c r="CC36" s="369"/>
      <c r="CD36" s="369"/>
      <c r="CE36" s="369"/>
      <c r="CF36" s="369"/>
      <c r="CG36" s="369"/>
      <c r="CH36" s="369"/>
      <c r="CI36" s="369"/>
      <c r="CJ36" s="369"/>
      <c r="CK36" s="369"/>
      <c r="CL36" s="369"/>
      <c r="CM36" s="369"/>
      <c r="CN36" s="180"/>
      <c r="CO36" s="368">
        <f t="shared" si="3"/>
        <v>21</v>
      </c>
      <c r="CP36" s="368"/>
      <c r="CQ36" s="369" t="str">
        <f>IF('各会計、関係団体の財政状況及び健全化判断比率'!BS9="","",'各会計、関係団体の財政状況及び健全化判断比率'!BS9)</f>
        <v>亀岡市福祉事業団</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7"/>
    </row>
    <row r="37" spans="1:113" ht="32.25" customHeight="1" x14ac:dyDescent="0.15">
      <c r="A37" s="180"/>
      <c r="B37" s="204"/>
      <c r="C37" s="368">
        <f>IF(E37="","",C36+1)</f>
        <v>4</v>
      </c>
      <c r="D37" s="368"/>
      <c r="E37" s="369" t="str">
        <f>IF('各会計、関係団体の財政状況及び健全化判断比率'!B10="","",'各会計、関係団体の財政状況及び健全化判断比率'!B10)</f>
        <v>曽我部山林事業特別会計</v>
      </c>
      <c r="F37" s="369"/>
      <c r="G37" s="369"/>
      <c r="H37" s="369"/>
      <c r="I37" s="369"/>
      <c r="J37" s="369"/>
      <c r="K37" s="369"/>
      <c r="L37" s="369"/>
      <c r="M37" s="369"/>
      <c r="N37" s="369"/>
      <c r="O37" s="369"/>
      <c r="P37" s="369"/>
      <c r="Q37" s="369"/>
      <c r="R37" s="369"/>
      <c r="S37" s="369"/>
      <c r="T37" s="180"/>
      <c r="U37" s="368" t="str">
        <f t="shared" si="4"/>
        <v/>
      </c>
      <c r="V37" s="368"/>
      <c r="W37" s="369"/>
      <c r="X37" s="369"/>
      <c r="Y37" s="369"/>
      <c r="Z37" s="369"/>
      <c r="AA37" s="369"/>
      <c r="AB37" s="369"/>
      <c r="AC37" s="369"/>
      <c r="AD37" s="369"/>
      <c r="AE37" s="369"/>
      <c r="AF37" s="369"/>
      <c r="AG37" s="369"/>
      <c r="AH37" s="369"/>
      <c r="AI37" s="369"/>
      <c r="AJ37" s="369"/>
      <c r="AK37" s="369"/>
      <c r="AL37" s="180"/>
      <c r="AM37" s="368" t="str">
        <f t="shared" si="0"/>
        <v/>
      </c>
      <c r="AN37" s="368"/>
      <c r="AO37" s="369"/>
      <c r="AP37" s="369"/>
      <c r="AQ37" s="369"/>
      <c r="AR37" s="369"/>
      <c r="AS37" s="369"/>
      <c r="AT37" s="369"/>
      <c r="AU37" s="369"/>
      <c r="AV37" s="369"/>
      <c r="AW37" s="369"/>
      <c r="AX37" s="369"/>
      <c r="AY37" s="369"/>
      <c r="AZ37" s="369"/>
      <c r="BA37" s="369"/>
      <c r="BB37" s="369"/>
      <c r="BC37" s="369"/>
      <c r="BD37" s="180"/>
      <c r="BE37" s="368" t="str">
        <f t="shared" si="1"/>
        <v/>
      </c>
      <c r="BF37" s="368"/>
      <c r="BG37" s="369"/>
      <c r="BH37" s="369"/>
      <c r="BI37" s="369"/>
      <c r="BJ37" s="369"/>
      <c r="BK37" s="369"/>
      <c r="BL37" s="369"/>
      <c r="BM37" s="369"/>
      <c r="BN37" s="369"/>
      <c r="BO37" s="369"/>
      <c r="BP37" s="369"/>
      <c r="BQ37" s="369"/>
      <c r="BR37" s="369"/>
      <c r="BS37" s="369"/>
      <c r="BT37" s="369"/>
      <c r="BU37" s="369"/>
      <c r="BV37" s="180"/>
      <c r="BW37" s="368">
        <f t="shared" si="2"/>
        <v>14</v>
      </c>
      <c r="BX37" s="368"/>
      <c r="BY37" s="369" t="str">
        <f>IF('各会計、関係団体の財政状況及び健全化判断比率'!B71="","",'各会計、関係団体の財政状況及び健全化判断比率'!B71)</f>
        <v>京都府住宅新築資金等貸付事業管理組合（特別会計）</v>
      </c>
      <c r="BZ37" s="369"/>
      <c r="CA37" s="369"/>
      <c r="CB37" s="369"/>
      <c r="CC37" s="369"/>
      <c r="CD37" s="369"/>
      <c r="CE37" s="369"/>
      <c r="CF37" s="369"/>
      <c r="CG37" s="369"/>
      <c r="CH37" s="369"/>
      <c r="CI37" s="369"/>
      <c r="CJ37" s="369"/>
      <c r="CK37" s="369"/>
      <c r="CL37" s="369"/>
      <c r="CM37" s="369"/>
      <c r="CN37" s="180"/>
      <c r="CO37" s="368">
        <f t="shared" si="3"/>
        <v>22</v>
      </c>
      <c r="CP37" s="368"/>
      <c r="CQ37" s="369" t="str">
        <f>IF('各会計、関係団体の財政状況及び健全化判断比率'!BS10="","",'各会計、関係団体の財政状況及び健全化判断比率'!BS10)</f>
        <v>亀岡市スポーツ協会</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7"/>
    </row>
    <row r="38" spans="1:113" ht="32.25" customHeight="1" x14ac:dyDescent="0.15">
      <c r="A38" s="180"/>
      <c r="B38" s="204"/>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0"/>
      <c r="U38" s="368" t="str">
        <f t="shared" si="4"/>
        <v/>
      </c>
      <c r="V38" s="368"/>
      <c r="W38" s="369"/>
      <c r="X38" s="369"/>
      <c r="Y38" s="369"/>
      <c r="Z38" s="369"/>
      <c r="AA38" s="369"/>
      <c r="AB38" s="369"/>
      <c r="AC38" s="369"/>
      <c r="AD38" s="369"/>
      <c r="AE38" s="369"/>
      <c r="AF38" s="369"/>
      <c r="AG38" s="369"/>
      <c r="AH38" s="369"/>
      <c r="AI38" s="369"/>
      <c r="AJ38" s="369"/>
      <c r="AK38" s="369"/>
      <c r="AL38" s="180"/>
      <c r="AM38" s="368" t="str">
        <f t="shared" si="0"/>
        <v/>
      </c>
      <c r="AN38" s="368"/>
      <c r="AO38" s="369"/>
      <c r="AP38" s="369"/>
      <c r="AQ38" s="369"/>
      <c r="AR38" s="369"/>
      <c r="AS38" s="369"/>
      <c r="AT38" s="369"/>
      <c r="AU38" s="369"/>
      <c r="AV38" s="369"/>
      <c r="AW38" s="369"/>
      <c r="AX38" s="369"/>
      <c r="AY38" s="369"/>
      <c r="AZ38" s="369"/>
      <c r="BA38" s="369"/>
      <c r="BB38" s="369"/>
      <c r="BC38" s="369"/>
      <c r="BD38" s="180"/>
      <c r="BE38" s="368" t="str">
        <f t="shared" si="1"/>
        <v/>
      </c>
      <c r="BF38" s="368"/>
      <c r="BG38" s="369"/>
      <c r="BH38" s="369"/>
      <c r="BI38" s="369"/>
      <c r="BJ38" s="369"/>
      <c r="BK38" s="369"/>
      <c r="BL38" s="369"/>
      <c r="BM38" s="369"/>
      <c r="BN38" s="369"/>
      <c r="BO38" s="369"/>
      <c r="BP38" s="369"/>
      <c r="BQ38" s="369"/>
      <c r="BR38" s="369"/>
      <c r="BS38" s="369"/>
      <c r="BT38" s="369"/>
      <c r="BU38" s="369"/>
      <c r="BV38" s="180"/>
      <c r="BW38" s="368">
        <f t="shared" si="2"/>
        <v>15</v>
      </c>
      <c r="BX38" s="368"/>
      <c r="BY38" s="369" t="str">
        <f>IF('各会計、関係団体の財政状況及び健全化判断比率'!B72="","",'各会計、関係団体の財政状況及び健全化判断比率'!B72)</f>
        <v>京都府自治会館管理組合(一般会計)</v>
      </c>
      <c r="BZ38" s="369"/>
      <c r="CA38" s="369"/>
      <c r="CB38" s="369"/>
      <c r="CC38" s="369"/>
      <c r="CD38" s="369"/>
      <c r="CE38" s="369"/>
      <c r="CF38" s="369"/>
      <c r="CG38" s="369"/>
      <c r="CH38" s="369"/>
      <c r="CI38" s="369"/>
      <c r="CJ38" s="369"/>
      <c r="CK38" s="369"/>
      <c r="CL38" s="369"/>
      <c r="CM38" s="369"/>
      <c r="CN38" s="180"/>
      <c r="CO38" s="368">
        <f t="shared" si="3"/>
        <v>23</v>
      </c>
      <c r="CP38" s="368"/>
      <c r="CQ38" s="369" t="str">
        <f>IF('各会計、関係団体の財政状況及び健全化判断比率'!BS11="","",'各会計、関係団体の財政状況及び健全化判断比率'!BS11)</f>
        <v>亀岡市都市緑花協会</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7"/>
    </row>
    <row r="39" spans="1:113" ht="32.25" customHeight="1" x14ac:dyDescent="0.15">
      <c r="A39" s="180"/>
      <c r="B39" s="204"/>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0"/>
      <c r="U39" s="368" t="str">
        <f t="shared" si="4"/>
        <v/>
      </c>
      <c r="V39" s="368"/>
      <c r="W39" s="369"/>
      <c r="X39" s="369"/>
      <c r="Y39" s="369"/>
      <c r="Z39" s="369"/>
      <c r="AA39" s="369"/>
      <c r="AB39" s="369"/>
      <c r="AC39" s="369"/>
      <c r="AD39" s="369"/>
      <c r="AE39" s="369"/>
      <c r="AF39" s="369"/>
      <c r="AG39" s="369"/>
      <c r="AH39" s="369"/>
      <c r="AI39" s="369"/>
      <c r="AJ39" s="369"/>
      <c r="AK39" s="369"/>
      <c r="AL39" s="180"/>
      <c r="AM39" s="368" t="str">
        <f t="shared" si="0"/>
        <v/>
      </c>
      <c r="AN39" s="368"/>
      <c r="AO39" s="369"/>
      <c r="AP39" s="369"/>
      <c r="AQ39" s="369"/>
      <c r="AR39" s="369"/>
      <c r="AS39" s="369"/>
      <c r="AT39" s="369"/>
      <c r="AU39" s="369"/>
      <c r="AV39" s="369"/>
      <c r="AW39" s="369"/>
      <c r="AX39" s="369"/>
      <c r="AY39" s="369"/>
      <c r="AZ39" s="369"/>
      <c r="BA39" s="369"/>
      <c r="BB39" s="369"/>
      <c r="BC39" s="369"/>
      <c r="BD39" s="180"/>
      <c r="BE39" s="368" t="str">
        <f t="shared" si="1"/>
        <v/>
      </c>
      <c r="BF39" s="368"/>
      <c r="BG39" s="369"/>
      <c r="BH39" s="369"/>
      <c r="BI39" s="369"/>
      <c r="BJ39" s="369"/>
      <c r="BK39" s="369"/>
      <c r="BL39" s="369"/>
      <c r="BM39" s="369"/>
      <c r="BN39" s="369"/>
      <c r="BO39" s="369"/>
      <c r="BP39" s="369"/>
      <c r="BQ39" s="369"/>
      <c r="BR39" s="369"/>
      <c r="BS39" s="369"/>
      <c r="BT39" s="369"/>
      <c r="BU39" s="369"/>
      <c r="BV39" s="180"/>
      <c r="BW39" s="368">
        <f t="shared" si="2"/>
        <v>16</v>
      </c>
      <c r="BX39" s="368"/>
      <c r="BY39" s="369" t="str">
        <f>IF('各会計、関係団体の財政状況及び健全化判断比率'!B73="","",'各会計、関係団体の財政状況及び健全化判断比率'!B73)</f>
        <v>京都府後期高齢者医療広域連合（一般会計）</v>
      </c>
      <c r="BZ39" s="369"/>
      <c r="CA39" s="369"/>
      <c r="CB39" s="369"/>
      <c r="CC39" s="369"/>
      <c r="CD39" s="369"/>
      <c r="CE39" s="369"/>
      <c r="CF39" s="369"/>
      <c r="CG39" s="369"/>
      <c r="CH39" s="369"/>
      <c r="CI39" s="369"/>
      <c r="CJ39" s="369"/>
      <c r="CK39" s="369"/>
      <c r="CL39" s="369"/>
      <c r="CM39" s="369"/>
      <c r="CN39" s="180"/>
      <c r="CO39" s="368">
        <f t="shared" si="3"/>
        <v>24</v>
      </c>
      <c r="CP39" s="368"/>
      <c r="CQ39" s="369" t="str">
        <f>IF('各会計、関係団体の財政状況及び健全化判断比率'!BS12="","",'各会計、関係団体の財政状況及び健全化判断比率'!BS12)</f>
        <v>生涯学習かめおか財団</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7"/>
    </row>
    <row r="40" spans="1:113" ht="32.25" customHeight="1" x14ac:dyDescent="0.15">
      <c r="A40" s="180"/>
      <c r="B40" s="204"/>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0"/>
      <c r="U40" s="368" t="str">
        <f t="shared" si="4"/>
        <v/>
      </c>
      <c r="V40" s="368"/>
      <c r="W40" s="369"/>
      <c r="X40" s="369"/>
      <c r="Y40" s="369"/>
      <c r="Z40" s="369"/>
      <c r="AA40" s="369"/>
      <c r="AB40" s="369"/>
      <c r="AC40" s="369"/>
      <c r="AD40" s="369"/>
      <c r="AE40" s="369"/>
      <c r="AF40" s="369"/>
      <c r="AG40" s="369"/>
      <c r="AH40" s="369"/>
      <c r="AI40" s="369"/>
      <c r="AJ40" s="369"/>
      <c r="AK40" s="369"/>
      <c r="AL40" s="180"/>
      <c r="AM40" s="368" t="str">
        <f t="shared" si="0"/>
        <v/>
      </c>
      <c r="AN40" s="368"/>
      <c r="AO40" s="369"/>
      <c r="AP40" s="369"/>
      <c r="AQ40" s="369"/>
      <c r="AR40" s="369"/>
      <c r="AS40" s="369"/>
      <c r="AT40" s="369"/>
      <c r="AU40" s="369"/>
      <c r="AV40" s="369"/>
      <c r="AW40" s="369"/>
      <c r="AX40" s="369"/>
      <c r="AY40" s="369"/>
      <c r="AZ40" s="369"/>
      <c r="BA40" s="369"/>
      <c r="BB40" s="369"/>
      <c r="BC40" s="369"/>
      <c r="BD40" s="180"/>
      <c r="BE40" s="368" t="str">
        <f t="shared" si="1"/>
        <v/>
      </c>
      <c r="BF40" s="368"/>
      <c r="BG40" s="369"/>
      <c r="BH40" s="369"/>
      <c r="BI40" s="369"/>
      <c r="BJ40" s="369"/>
      <c r="BK40" s="369"/>
      <c r="BL40" s="369"/>
      <c r="BM40" s="369"/>
      <c r="BN40" s="369"/>
      <c r="BO40" s="369"/>
      <c r="BP40" s="369"/>
      <c r="BQ40" s="369"/>
      <c r="BR40" s="369"/>
      <c r="BS40" s="369"/>
      <c r="BT40" s="369"/>
      <c r="BU40" s="369"/>
      <c r="BV40" s="180"/>
      <c r="BW40" s="368">
        <f t="shared" si="2"/>
        <v>17</v>
      </c>
      <c r="BX40" s="368"/>
      <c r="BY40" s="369" t="str">
        <f>IF('各会計、関係団体の財政状況及び健全化判断比率'!B74="","",'各会計、関係団体の財政状況及び健全化判断比率'!B74)</f>
        <v>京都府後期高齢者医療広域連合（後期高齢者医療特別会計）</v>
      </c>
      <c r="BZ40" s="369"/>
      <c r="CA40" s="369"/>
      <c r="CB40" s="369"/>
      <c r="CC40" s="369"/>
      <c r="CD40" s="369"/>
      <c r="CE40" s="369"/>
      <c r="CF40" s="369"/>
      <c r="CG40" s="369"/>
      <c r="CH40" s="369"/>
      <c r="CI40" s="369"/>
      <c r="CJ40" s="369"/>
      <c r="CK40" s="369"/>
      <c r="CL40" s="369"/>
      <c r="CM40" s="369"/>
      <c r="CN40" s="180"/>
      <c r="CO40" s="368">
        <f t="shared" si="3"/>
        <v>25</v>
      </c>
      <c r="CP40" s="368"/>
      <c r="CQ40" s="369" t="str">
        <f>IF('各会計、関係団体の財政状況及び健全化判断比率'!BS13="","",'各会計、関係団体の財政状況及び健全化判断比率'!BS13)</f>
        <v>亀岡市農業公社</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7"/>
    </row>
    <row r="41" spans="1:113" ht="32.25" customHeight="1" x14ac:dyDescent="0.15">
      <c r="A41" s="180"/>
      <c r="B41" s="204"/>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0"/>
      <c r="U41" s="368" t="str">
        <f t="shared" si="4"/>
        <v/>
      </c>
      <c r="V41" s="368"/>
      <c r="W41" s="369"/>
      <c r="X41" s="369"/>
      <c r="Y41" s="369"/>
      <c r="Z41" s="369"/>
      <c r="AA41" s="369"/>
      <c r="AB41" s="369"/>
      <c r="AC41" s="369"/>
      <c r="AD41" s="369"/>
      <c r="AE41" s="369"/>
      <c r="AF41" s="369"/>
      <c r="AG41" s="369"/>
      <c r="AH41" s="369"/>
      <c r="AI41" s="369"/>
      <c r="AJ41" s="369"/>
      <c r="AK41" s="369"/>
      <c r="AL41" s="180"/>
      <c r="AM41" s="368" t="str">
        <f t="shared" si="0"/>
        <v/>
      </c>
      <c r="AN41" s="368"/>
      <c r="AO41" s="369"/>
      <c r="AP41" s="369"/>
      <c r="AQ41" s="369"/>
      <c r="AR41" s="369"/>
      <c r="AS41" s="369"/>
      <c r="AT41" s="369"/>
      <c r="AU41" s="369"/>
      <c r="AV41" s="369"/>
      <c r="AW41" s="369"/>
      <c r="AX41" s="369"/>
      <c r="AY41" s="369"/>
      <c r="AZ41" s="369"/>
      <c r="BA41" s="369"/>
      <c r="BB41" s="369"/>
      <c r="BC41" s="369"/>
      <c r="BD41" s="180"/>
      <c r="BE41" s="368" t="str">
        <f t="shared" si="1"/>
        <v/>
      </c>
      <c r="BF41" s="368"/>
      <c r="BG41" s="369"/>
      <c r="BH41" s="369"/>
      <c r="BI41" s="369"/>
      <c r="BJ41" s="369"/>
      <c r="BK41" s="369"/>
      <c r="BL41" s="369"/>
      <c r="BM41" s="369"/>
      <c r="BN41" s="369"/>
      <c r="BO41" s="369"/>
      <c r="BP41" s="369"/>
      <c r="BQ41" s="369"/>
      <c r="BR41" s="369"/>
      <c r="BS41" s="369"/>
      <c r="BT41" s="369"/>
      <c r="BU41" s="369"/>
      <c r="BV41" s="180"/>
      <c r="BW41" s="368">
        <f t="shared" si="2"/>
        <v>18</v>
      </c>
      <c r="BX41" s="368"/>
      <c r="BY41" s="369" t="str">
        <f>IF('各会計、関係団体の財政状況及び健全化判断比率'!B75="","",'各会計、関係団体の財政状況及び健全化判断比率'!B75)</f>
        <v>京都地方税機構(一般会計)</v>
      </c>
      <c r="BZ41" s="369"/>
      <c r="CA41" s="369"/>
      <c r="CB41" s="369"/>
      <c r="CC41" s="369"/>
      <c r="CD41" s="369"/>
      <c r="CE41" s="369"/>
      <c r="CF41" s="369"/>
      <c r="CG41" s="369"/>
      <c r="CH41" s="369"/>
      <c r="CI41" s="369"/>
      <c r="CJ41" s="369"/>
      <c r="CK41" s="369"/>
      <c r="CL41" s="369"/>
      <c r="CM41" s="369"/>
      <c r="CN41" s="180"/>
      <c r="CO41" s="368">
        <f t="shared" si="3"/>
        <v>26</v>
      </c>
      <c r="CP41" s="368"/>
      <c r="CQ41" s="369" t="str">
        <f>IF('各会計、関係団体の財政状況及び健全化判断比率'!BS14="","",'各会計、関係団体の財政状況及び健全化判断比率'!BS14)</f>
        <v>亀岡ふるさとエナジー</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7"/>
    </row>
    <row r="42" spans="1:113" ht="32.25" customHeight="1" x14ac:dyDescent="0.15">
      <c r="B42" s="204"/>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0"/>
      <c r="U42" s="368" t="str">
        <f t="shared" si="4"/>
        <v/>
      </c>
      <c r="V42" s="368"/>
      <c r="W42" s="369"/>
      <c r="X42" s="369"/>
      <c r="Y42" s="369"/>
      <c r="Z42" s="369"/>
      <c r="AA42" s="369"/>
      <c r="AB42" s="369"/>
      <c r="AC42" s="369"/>
      <c r="AD42" s="369"/>
      <c r="AE42" s="369"/>
      <c r="AF42" s="369"/>
      <c r="AG42" s="369"/>
      <c r="AH42" s="369"/>
      <c r="AI42" s="369"/>
      <c r="AJ42" s="369"/>
      <c r="AK42" s="369"/>
      <c r="AL42" s="180"/>
      <c r="AM42" s="368" t="str">
        <f t="shared" si="0"/>
        <v/>
      </c>
      <c r="AN42" s="368"/>
      <c r="AO42" s="369"/>
      <c r="AP42" s="369"/>
      <c r="AQ42" s="369"/>
      <c r="AR42" s="369"/>
      <c r="AS42" s="369"/>
      <c r="AT42" s="369"/>
      <c r="AU42" s="369"/>
      <c r="AV42" s="369"/>
      <c r="AW42" s="369"/>
      <c r="AX42" s="369"/>
      <c r="AY42" s="369"/>
      <c r="AZ42" s="369"/>
      <c r="BA42" s="369"/>
      <c r="BB42" s="369"/>
      <c r="BC42" s="369"/>
      <c r="BD42" s="180"/>
      <c r="BE42" s="368" t="str">
        <f t="shared" si="1"/>
        <v/>
      </c>
      <c r="BF42" s="368"/>
      <c r="BG42" s="369"/>
      <c r="BH42" s="369"/>
      <c r="BI42" s="369"/>
      <c r="BJ42" s="369"/>
      <c r="BK42" s="369"/>
      <c r="BL42" s="369"/>
      <c r="BM42" s="369"/>
      <c r="BN42" s="369"/>
      <c r="BO42" s="369"/>
      <c r="BP42" s="369"/>
      <c r="BQ42" s="369"/>
      <c r="BR42" s="369"/>
      <c r="BS42" s="369"/>
      <c r="BT42" s="369"/>
      <c r="BU42" s="369"/>
      <c r="BV42" s="180"/>
      <c r="BW42" s="368" t="str">
        <f t="shared" si="2"/>
        <v/>
      </c>
      <c r="BX42" s="368"/>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80"/>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7"/>
    </row>
    <row r="43" spans="1:113" ht="32.25" customHeight="1" x14ac:dyDescent="0.15">
      <c r="B43" s="204"/>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0"/>
      <c r="U43" s="368" t="str">
        <f t="shared" si="4"/>
        <v/>
      </c>
      <c r="V43" s="368"/>
      <c r="W43" s="369"/>
      <c r="X43" s="369"/>
      <c r="Y43" s="369"/>
      <c r="Z43" s="369"/>
      <c r="AA43" s="369"/>
      <c r="AB43" s="369"/>
      <c r="AC43" s="369"/>
      <c r="AD43" s="369"/>
      <c r="AE43" s="369"/>
      <c r="AF43" s="369"/>
      <c r="AG43" s="369"/>
      <c r="AH43" s="369"/>
      <c r="AI43" s="369"/>
      <c r="AJ43" s="369"/>
      <c r="AK43" s="369"/>
      <c r="AL43" s="180"/>
      <c r="AM43" s="368" t="str">
        <f t="shared" si="0"/>
        <v/>
      </c>
      <c r="AN43" s="368"/>
      <c r="AO43" s="369"/>
      <c r="AP43" s="369"/>
      <c r="AQ43" s="369"/>
      <c r="AR43" s="369"/>
      <c r="AS43" s="369"/>
      <c r="AT43" s="369"/>
      <c r="AU43" s="369"/>
      <c r="AV43" s="369"/>
      <c r="AW43" s="369"/>
      <c r="AX43" s="369"/>
      <c r="AY43" s="369"/>
      <c r="AZ43" s="369"/>
      <c r="BA43" s="369"/>
      <c r="BB43" s="369"/>
      <c r="BC43" s="369"/>
      <c r="BD43" s="180"/>
      <c r="BE43" s="368" t="str">
        <f t="shared" si="1"/>
        <v/>
      </c>
      <c r="BF43" s="368"/>
      <c r="BG43" s="369"/>
      <c r="BH43" s="369"/>
      <c r="BI43" s="369"/>
      <c r="BJ43" s="369"/>
      <c r="BK43" s="369"/>
      <c r="BL43" s="369"/>
      <c r="BM43" s="369"/>
      <c r="BN43" s="369"/>
      <c r="BO43" s="369"/>
      <c r="BP43" s="369"/>
      <c r="BQ43" s="369"/>
      <c r="BR43" s="369"/>
      <c r="BS43" s="369"/>
      <c r="BT43" s="369"/>
      <c r="BU43" s="369"/>
      <c r="BV43" s="180"/>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0"/>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208</v>
      </c>
      <c r="E46" s="365" t="s">
        <v>209</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210</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211</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212</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213</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214</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215</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216</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56Fuqc/4eSqrdzaJVKaxT2XwtdgQWc1gI1DxTpbHBIeDKn4cVh6K7MvU55kiIEhIBioYSjclS3SJHRix7NZTUQ==" saltValue="ci59TD+5zsB8QaWagNjn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718" t="s">
        <v>217</v>
      </c>
      <c r="DI1" s="719"/>
      <c r="DJ1" s="719"/>
      <c r="DK1" s="719"/>
      <c r="DL1" s="719"/>
      <c r="DM1" s="719"/>
      <c r="DN1" s="720"/>
      <c r="DO1" s="213"/>
      <c r="DP1" s="718" t="s">
        <v>218</v>
      </c>
      <c r="DQ1" s="719"/>
      <c r="DR1" s="719"/>
      <c r="DS1" s="719"/>
      <c r="DT1" s="719"/>
      <c r="DU1" s="719"/>
      <c r="DV1" s="719"/>
      <c r="DW1" s="719"/>
      <c r="DX1" s="719"/>
      <c r="DY1" s="719"/>
      <c r="DZ1" s="719"/>
      <c r="EA1" s="719"/>
      <c r="EB1" s="719"/>
      <c r="EC1" s="720"/>
      <c r="ED1" s="212"/>
      <c r="EE1" s="212"/>
      <c r="EF1" s="212"/>
      <c r="EG1" s="212"/>
      <c r="EH1" s="212"/>
      <c r="EI1" s="212"/>
      <c r="EJ1" s="212"/>
      <c r="EK1" s="212"/>
      <c r="EL1" s="212"/>
      <c r="EM1" s="212"/>
    </row>
    <row r="2" spans="2:143" ht="22.5" customHeight="1" x14ac:dyDescent="0.15">
      <c r="B2" s="214" t="s">
        <v>219</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74" t="s">
        <v>220</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221</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222</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223</v>
      </c>
      <c r="S4" s="675"/>
      <c r="T4" s="675"/>
      <c r="U4" s="675"/>
      <c r="V4" s="675"/>
      <c r="W4" s="675"/>
      <c r="X4" s="675"/>
      <c r="Y4" s="676"/>
      <c r="Z4" s="674" t="s">
        <v>224</v>
      </c>
      <c r="AA4" s="675"/>
      <c r="AB4" s="675"/>
      <c r="AC4" s="676"/>
      <c r="AD4" s="674" t="s">
        <v>225</v>
      </c>
      <c r="AE4" s="675"/>
      <c r="AF4" s="675"/>
      <c r="AG4" s="675"/>
      <c r="AH4" s="675"/>
      <c r="AI4" s="675"/>
      <c r="AJ4" s="675"/>
      <c r="AK4" s="676"/>
      <c r="AL4" s="674" t="s">
        <v>224</v>
      </c>
      <c r="AM4" s="675"/>
      <c r="AN4" s="675"/>
      <c r="AO4" s="676"/>
      <c r="AP4" s="721" t="s">
        <v>226</v>
      </c>
      <c r="AQ4" s="721"/>
      <c r="AR4" s="721"/>
      <c r="AS4" s="721"/>
      <c r="AT4" s="721"/>
      <c r="AU4" s="721"/>
      <c r="AV4" s="721"/>
      <c r="AW4" s="721"/>
      <c r="AX4" s="721"/>
      <c r="AY4" s="721"/>
      <c r="AZ4" s="721"/>
      <c r="BA4" s="721"/>
      <c r="BB4" s="721"/>
      <c r="BC4" s="721"/>
      <c r="BD4" s="721"/>
      <c r="BE4" s="721"/>
      <c r="BF4" s="721"/>
      <c r="BG4" s="721" t="s">
        <v>227</v>
      </c>
      <c r="BH4" s="721"/>
      <c r="BI4" s="721"/>
      <c r="BJ4" s="721"/>
      <c r="BK4" s="721"/>
      <c r="BL4" s="721"/>
      <c r="BM4" s="721"/>
      <c r="BN4" s="721"/>
      <c r="BO4" s="721" t="s">
        <v>224</v>
      </c>
      <c r="BP4" s="721"/>
      <c r="BQ4" s="721"/>
      <c r="BR4" s="721"/>
      <c r="BS4" s="721" t="s">
        <v>228</v>
      </c>
      <c r="BT4" s="721"/>
      <c r="BU4" s="721"/>
      <c r="BV4" s="721"/>
      <c r="BW4" s="721"/>
      <c r="BX4" s="721"/>
      <c r="BY4" s="721"/>
      <c r="BZ4" s="721"/>
      <c r="CA4" s="721"/>
      <c r="CB4" s="721"/>
      <c r="CD4" s="674" t="s">
        <v>229</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230</v>
      </c>
      <c r="C5" s="681"/>
      <c r="D5" s="681"/>
      <c r="E5" s="681"/>
      <c r="F5" s="681"/>
      <c r="G5" s="681"/>
      <c r="H5" s="681"/>
      <c r="I5" s="681"/>
      <c r="J5" s="681"/>
      <c r="K5" s="681"/>
      <c r="L5" s="681"/>
      <c r="M5" s="681"/>
      <c r="N5" s="681"/>
      <c r="O5" s="681"/>
      <c r="P5" s="681"/>
      <c r="Q5" s="682"/>
      <c r="R5" s="677">
        <v>10379565</v>
      </c>
      <c r="S5" s="678"/>
      <c r="T5" s="678"/>
      <c r="U5" s="678"/>
      <c r="V5" s="678"/>
      <c r="W5" s="678"/>
      <c r="X5" s="678"/>
      <c r="Y5" s="703"/>
      <c r="Z5" s="716">
        <v>22.7</v>
      </c>
      <c r="AA5" s="716"/>
      <c r="AB5" s="716"/>
      <c r="AC5" s="716"/>
      <c r="AD5" s="717">
        <v>10153725</v>
      </c>
      <c r="AE5" s="717"/>
      <c r="AF5" s="717"/>
      <c r="AG5" s="717"/>
      <c r="AH5" s="717"/>
      <c r="AI5" s="717"/>
      <c r="AJ5" s="717"/>
      <c r="AK5" s="717"/>
      <c r="AL5" s="704">
        <v>50.6</v>
      </c>
      <c r="AM5" s="686"/>
      <c r="AN5" s="686"/>
      <c r="AO5" s="705"/>
      <c r="AP5" s="680" t="s">
        <v>231</v>
      </c>
      <c r="AQ5" s="681"/>
      <c r="AR5" s="681"/>
      <c r="AS5" s="681"/>
      <c r="AT5" s="681"/>
      <c r="AU5" s="681"/>
      <c r="AV5" s="681"/>
      <c r="AW5" s="681"/>
      <c r="AX5" s="681"/>
      <c r="AY5" s="681"/>
      <c r="AZ5" s="681"/>
      <c r="BA5" s="681"/>
      <c r="BB5" s="681"/>
      <c r="BC5" s="681"/>
      <c r="BD5" s="681"/>
      <c r="BE5" s="681"/>
      <c r="BF5" s="682"/>
      <c r="BG5" s="622">
        <v>10138620</v>
      </c>
      <c r="BH5" s="623"/>
      <c r="BI5" s="623"/>
      <c r="BJ5" s="623"/>
      <c r="BK5" s="623"/>
      <c r="BL5" s="623"/>
      <c r="BM5" s="623"/>
      <c r="BN5" s="624"/>
      <c r="BO5" s="660">
        <v>97.7</v>
      </c>
      <c r="BP5" s="660"/>
      <c r="BQ5" s="660"/>
      <c r="BR5" s="660"/>
      <c r="BS5" s="661">
        <v>459274</v>
      </c>
      <c r="BT5" s="661"/>
      <c r="BU5" s="661"/>
      <c r="BV5" s="661"/>
      <c r="BW5" s="661"/>
      <c r="BX5" s="661"/>
      <c r="BY5" s="661"/>
      <c r="BZ5" s="661"/>
      <c r="CA5" s="661"/>
      <c r="CB5" s="701"/>
      <c r="CD5" s="674" t="s">
        <v>226</v>
      </c>
      <c r="CE5" s="675"/>
      <c r="CF5" s="675"/>
      <c r="CG5" s="675"/>
      <c r="CH5" s="675"/>
      <c r="CI5" s="675"/>
      <c r="CJ5" s="675"/>
      <c r="CK5" s="675"/>
      <c r="CL5" s="675"/>
      <c r="CM5" s="675"/>
      <c r="CN5" s="675"/>
      <c r="CO5" s="675"/>
      <c r="CP5" s="675"/>
      <c r="CQ5" s="676"/>
      <c r="CR5" s="674" t="s">
        <v>232</v>
      </c>
      <c r="CS5" s="675"/>
      <c r="CT5" s="675"/>
      <c r="CU5" s="675"/>
      <c r="CV5" s="675"/>
      <c r="CW5" s="675"/>
      <c r="CX5" s="675"/>
      <c r="CY5" s="676"/>
      <c r="CZ5" s="674" t="s">
        <v>224</v>
      </c>
      <c r="DA5" s="675"/>
      <c r="DB5" s="675"/>
      <c r="DC5" s="676"/>
      <c r="DD5" s="674" t="s">
        <v>233</v>
      </c>
      <c r="DE5" s="675"/>
      <c r="DF5" s="675"/>
      <c r="DG5" s="675"/>
      <c r="DH5" s="675"/>
      <c r="DI5" s="675"/>
      <c r="DJ5" s="675"/>
      <c r="DK5" s="675"/>
      <c r="DL5" s="675"/>
      <c r="DM5" s="675"/>
      <c r="DN5" s="675"/>
      <c r="DO5" s="675"/>
      <c r="DP5" s="676"/>
      <c r="DQ5" s="674" t="s">
        <v>234</v>
      </c>
      <c r="DR5" s="675"/>
      <c r="DS5" s="675"/>
      <c r="DT5" s="675"/>
      <c r="DU5" s="675"/>
      <c r="DV5" s="675"/>
      <c r="DW5" s="675"/>
      <c r="DX5" s="675"/>
      <c r="DY5" s="675"/>
      <c r="DZ5" s="675"/>
      <c r="EA5" s="675"/>
      <c r="EB5" s="675"/>
      <c r="EC5" s="676"/>
    </row>
    <row r="6" spans="2:143" ht="11.25" customHeight="1" x14ac:dyDescent="0.15">
      <c r="B6" s="619" t="s">
        <v>235</v>
      </c>
      <c r="C6" s="620"/>
      <c r="D6" s="620"/>
      <c r="E6" s="620"/>
      <c r="F6" s="620"/>
      <c r="G6" s="620"/>
      <c r="H6" s="620"/>
      <c r="I6" s="620"/>
      <c r="J6" s="620"/>
      <c r="K6" s="620"/>
      <c r="L6" s="620"/>
      <c r="M6" s="620"/>
      <c r="N6" s="620"/>
      <c r="O6" s="620"/>
      <c r="P6" s="620"/>
      <c r="Q6" s="621"/>
      <c r="R6" s="622">
        <v>253790</v>
      </c>
      <c r="S6" s="623"/>
      <c r="T6" s="623"/>
      <c r="U6" s="623"/>
      <c r="V6" s="623"/>
      <c r="W6" s="623"/>
      <c r="X6" s="623"/>
      <c r="Y6" s="624"/>
      <c r="Z6" s="660">
        <v>0.6</v>
      </c>
      <c r="AA6" s="660"/>
      <c r="AB6" s="660"/>
      <c r="AC6" s="660"/>
      <c r="AD6" s="661">
        <v>253790</v>
      </c>
      <c r="AE6" s="661"/>
      <c r="AF6" s="661"/>
      <c r="AG6" s="661"/>
      <c r="AH6" s="661"/>
      <c r="AI6" s="661"/>
      <c r="AJ6" s="661"/>
      <c r="AK6" s="661"/>
      <c r="AL6" s="625">
        <v>1.3</v>
      </c>
      <c r="AM6" s="626"/>
      <c r="AN6" s="626"/>
      <c r="AO6" s="662"/>
      <c r="AP6" s="619" t="s">
        <v>236</v>
      </c>
      <c r="AQ6" s="620"/>
      <c r="AR6" s="620"/>
      <c r="AS6" s="620"/>
      <c r="AT6" s="620"/>
      <c r="AU6" s="620"/>
      <c r="AV6" s="620"/>
      <c r="AW6" s="620"/>
      <c r="AX6" s="620"/>
      <c r="AY6" s="620"/>
      <c r="AZ6" s="620"/>
      <c r="BA6" s="620"/>
      <c r="BB6" s="620"/>
      <c r="BC6" s="620"/>
      <c r="BD6" s="620"/>
      <c r="BE6" s="620"/>
      <c r="BF6" s="621"/>
      <c r="BG6" s="622">
        <v>10138620</v>
      </c>
      <c r="BH6" s="623"/>
      <c r="BI6" s="623"/>
      <c r="BJ6" s="623"/>
      <c r="BK6" s="623"/>
      <c r="BL6" s="623"/>
      <c r="BM6" s="623"/>
      <c r="BN6" s="624"/>
      <c r="BO6" s="660">
        <v>97.7</v>
      </c>
      <c r="BP6" s="660"/>
      <c r="BQ6" s="660"/>
      <c r="BR6" s="660"/>
      <c r="BS6" s="661">
        <v>459274</v>
      </c>
      <c r="BT6" s="661"/>
      <c r="BU6" s="661"/>
      <c r="BV6" s="661"/>
      <c r="BW6" s="661"/>
      <c r="BX6" s="661"/>
      <c r="BY6" s="661"/>
      <c r="BZ6" s="661"/>
      <c r="CA6" s="661"/>
      <c r="CB6" s="701"/>
      <c r="CD6" s="680" t="s">
        <v>237</v>
      </c>
      <c r="CE6" s="681"/>
      <c r="CF6" s="681"/>
      <c r="CG6" s="681"/>
      <c r="CH6" s="681"/>
      <c r="CI6" s="681"/>
      <c r="CJ6" s="681"/>
      <c r="CK6" s="681"/>
      <c r="CL6" s="681"/>
      <c r="CM6" s="681"/>
      <c r="CN6" s="681"/>
      <c r="CO6" s="681"/>
      <c r="CP6" s="681"/>
      <c r="CQ6" s="682"/>
      <c r="CR6" s="622">
        <v>280560</v>
      </c>
      <c r="CS6" s="623"/>
      <c r="CT6" s="623"/>
      <c r="CU6" s="623"/>
      <c r="CV6" s="623"/>
      <c r="CW6" s="623"/>
      <c r="CX6" s="623"/>
      <c r="CY6" s="624"/>
      <c r="CZ6" s="704">
        <v>0.6</v>
      </c>
      <c r="DA6" s="686"/>
      <c r="DB6" s="686"/>
      <c r="DC6" s="706"/>
      <c r="DD6" s="628" t="s">
        <v>130</v>
      </c>
      <c r="DE6" s="623"/>
      <c r="DF6" s="623"/>
      <c r="DG6" s="623"/>
      <c r="DH6" s="623"/>
      <c r="DI6" s="623"/>
      <c r="DJ6" s="623"/>
      <c r="DK6" s="623"/>
      <c r="DL6" s="623"/>
      <c r="DM6" s="623"/>
      <c r="DN6" s="623"/>
      <c r="DO6" s="623"/>
      <c r="DP6" s="624"/>
      <c r="DQ6" s="628">
        <v>280560</v>
      </c>
      <c r="DR6" s="623"/>
      <c r="DS6" s="623"/>
      <c r="DT6" s="623"/>
      <c r="DU6" s="623"/>
      <c r="DV6" s="623"/>
      <c r="DW6" s="623"/>
      <c r="DX6" s="623"/>
      <c r="DY6" s="623"/>
      <c r="DZ6" s="623"/>
      <c r="EA6" s="623"/>
      <c r="EB6" s="623"/>
      <c r="EC6" s="659"/>
    </row>
    <row r="7" spans="2:143" ht="11.25" customHeight="1" x14ac:dyDescent="0.15">
      <c r="B7" s="619" t="s">
        <v>238</v>
      </c>
      <c r="C7" s="620"/>
      <c r="D7" s="620"/>
      <c r="E7" s="620"/>
      <c r="F7" s="620"/>
      <c r="G7" s="620"/>
      <c r="H7" s="620"/>
      <c r="I7" s="620"/>
      <c r="J7" s="620"/>
      <c r="K7" s="620"/>
      <c r="L7" s="620"/>
      <c r="M7" s="620"/>
      <c r="N7" s="620"/>
      <c r="O7" s="620"/>
      <c r="P7" s="620"/>
      <c r="Q7" s="621"/>
      <c r="R7" s="622">
        <v>4382</v>
      </c>
      <c r="S7" s="623"/>
      <c r="T7" s="623"/>
      <c r="U7" s="623"/>
      <c r="V7" s="623"/>
      <c r="W7" s="623"/>
      <c r="X7" s="623"/>
      <c r="Y7" s="624"/>
      <c r="Z7" s="660">
        <v>0</v>
      </c>
      <c r="AA7" s="660"/>
      <c r="AB7" s="660"/>
      <c r="AC7" s="660"/>
      <c r="AD7" s="661">
        <v>4382</v>
      </c>
      <c r="AE7" s="661"/>
      <c r="AF7" s="661"/>
      <c r="AG7" s="661"/>
      <c r="AH7" s="661"/>
      <c r="AI7" s="661"/>
      <c r="AJ7" s="661"/>
      <c r="AK7" s="661"/>
      <c r="AL7" s="625">
        <v>0</v>
      </c>
      <c r="AM7" s="626"/>
      <c r="AN7" s="626"/>
      <c r="AO7" s="662"/>
      <c r="AP7" s="619" t="s">
        <v>239</v>
      </c>
      <c r="AQ7" s="620"/>
      <c r="AR7" s="620"/>
      <c r="AS7" s="620"/>
      <c r="AT7" s="620"/>
      <c r="AU7" s="620"/>
      <c r="AV7" s="620"/>
      <c r="AW7" s="620"/>
      <c r="AX7" s="620"/>
      <c r="AY7" s="620"/>
      <c r="AZ7" s="620"/>
      <c r="BA7" s="620"/>
      <c r="BB7" s="620"/>
      <c r="BC7" s="620"/>
      <c r="BD7" s="620"/>
      <c r="BE7" s="620"/>
      <c r="BF7" s="621"/>
      <c r="BG7" s="622">
        <v>4590752</v>
      </c>
      <c r="BH7" s="623"/>
      <c r="BI7" s="623"/>
      <c r="BJ7" s="623"/>
      <c r="BK7" s="623"/>
      <c r="BL7" s="623"/>
      <c r="BM7" s="623"/>
      <c r="BN7" s="624"/>
      <c r="BO7" s="660">
        <v>44.2</v>
      </c>
      <c r="BP7" s="660"/>
      <c r="BQ7" s="660"/>
      <c r="BR7" s="660"/>
      <c r="BS7" s="661">
        <v>149148</v>
      </c>
      <c r="BT7" s="661"/>
      <c r="BU7" s="661"/>
      <c r="BV7" s="661"/>
      <c r="BW7" s="661"/>
      <c r="BX7" s="661"/>
      <c r="BY7" s="661"/>
      <c r="BZ7" s="661"/>
      <c r="CA7" s="661"/>
      <c r="CB7" s="701"/>
      <c r="CD7" s="619" t="s">
        <v>240</v>
      </c>
      <c r="CE7" s="620"/>
      <c r="CF7" s="620"/>
      <c r="CG7" s="620"/>
      <c r="CH7" s="620"/>
      <c r="CI7" s="620"/>
      <c r="CJ7" s="620"/>
      <c r="CK7" s="620"/>
      <c r="CL7" s="620"/>
      <c r="CM7" s="620"/>
      <c r="CN7" s="620"/>
      <c r="CO7" s="620"/>
      <c r="CP7" s="620"/>
      <c r="CQ7" s="621"/>
      <c r="CR7" s="622">
        <v>9763738</v>
      </c>
      <c r="CS7" s="623"/>
      <c r="CT7" s="623"/>
      <c r="CU7" s="623"/>
      <c r="CV7" s="623"/>
      <c r="CW7" s="623"/>
      <c r="CX7" s="623"/>
      <c r="CY7" s="624"/>
      <c r="CZ7" s="660">
        <v>22</v>
      </c>
      <c r="DA7" s="660"/>
      <c r="DB7" s="660"/>
      <c r="DC7" s="660"/>
      <c r="DD7" s="628">
        <v>65039</v>
      </c>
      <c r="DE7" s="623"/>
      <c r="DF7" s="623"/>
      <c r="DG7" s="623"/>
      <c r="DH7" s="623"/>
      <c r="DI7" s="623"/>
      <c r="DJ7" s="623"/>
      <c r="DK7" s="623"/>
      <c r="DL7" s="623"/>
      <c r="DM7" s="623"/>
      <c r="DN7" s="623"/>
      <c r="DO7" s="623"/>
      <c r="DP7" s="624"/>
      <c r="DQ7" s="628">
        <v>3903413</v>
      </c>
      <c r="DR7" s="623"/>
      <c r="DS7" s="623"/>
      <c r="DT7" s="623"/>
      <c r="DU7" s="623"/>
      <c r="DV7" s="623"/>
      <c r="DW7" s="623"/>
      <c r="DX7" s="623"/>
      <c r="DY7" s="623"/>
      <c r="DZ7" s="623"/>
      <c r="EA7" s="623"/>
      <c r="EB7" s="623"/>
      <c r="EC7" s="659"/>
    </row>
    <row r="8" spans="2:143" ht="11.25" customHeight="1" x14ac:dyDescent="0.15">
      <c r="B8" s="619" t="s">
        <v>241</v>
      </c>
      <c r="C8" s="620"/>
      <c r="D8" s="620"/>
      <c r="E8" s="620"/>
      <c r="F8" s="620"/>
      <c r="G8" s="620"/>
      <c r="H8" s="620"/>
      <c r="I8" s="620"/>
      <c r="J8" s="620"/>
      <c r="K8" s="620"/>
      <c r="L8" s="620"/>
      <c r="M8" s="620"/>
      <c r="N8" s="620"/>
      <c r="O8" s="620"/>
      <c r="P8" s="620"/>
      <c r="Q8" s="621"/>
      <c r="R8" s="622">
        <v>85509</v>
      </c>
      <c r="S8" s="623"/>
      <c r="T8" s="623"/>
      <c r="U8" s="623"/>
      <c r="V8" s="623"/>
      <c r="W8" s="623"/>
      <c r="X8" s="623"/>
      <c r="Y8" s="624"/>
      <c r="Z8" s="660">
        <v>0.2</v>
      </c>
      <c r="AA8" s="660"/>
      <c r="AB8" s="660"/>
      <c r="AC8" s="660"/>
      <c r="AD8" s="661">
        <v>85509</v>
      </c>
      <c r="AE8" s="661"/>
      <c r="AF8" s="661"/>
      <c r="AG8" s="661"/>
      <c r="AH8" s="661"/>
      <c r="AI8" s="661"/>
      <c r="AJ8" s="661"/>
      <c r="AK8" s="661"/>
      <c r="AL8" s="625">
        <v>0.4</v>
      </c>
      <c r="AM8" s="626"/>
      <c r="AN8" s="626"/>
      <c r="AO8" s="662"/>
      <c r="AP8" s="619" t="s">
        <v>242</v>
      </c>
      <c r="AQ8" s="620"/>
      <c r="AR8" s="620"/>
      <c r="AS8" s="620"/>
      <c r="AT8" s="620"/>
      <c r="AU8" s="620"/>
      <c r="AV8" s="620"/>
      <c r="AW8" s="620"/>
      <c r="AX8" s="620"/>
      <c r="AY8" s="620"/>
      <c r="AZ8" s="620"/>
      <c r="BA8" s="620"/>
      <c r="BB8" s="620"/>
      <c r="BC8" s="620"/>
      <c r="BD8" s="620"/>
      <c r="BE8" s="620"/>
      <c r="BF8" s="621"/>
      <c r="BG8" s="622">
        <v>151571</v>
      </c>
      <c r="BH8" s="623"/>
      <c r="BI8" s="623"/>
      <c r="BJ8" s="623"/>
      <c r="BK8" s="623"/>
      <c r="BL8" s="623"/>
      <c r="BM8" s="623"/>
      <c r="BN8" s="624"/>
      <c r="BO8" s="660">
        <v>1.5</v>
      </c>
      <c r="BP8" s="660"/>
      <c r="BQ8" s="660"/>
      <c r="BR8" s="660"/>
      <c r="BS8" s="661" t="s">
        <v>130</v>
      </c>
      <c r="BT8" s="661"/>
      <c r="BU8" s="661"/>
      <c r="BV8" s="661"/>
      <c r="BW8" s="661"/>
      <c r="BX8" s="661"/>
      <c r="BY8" s="661"/>
      <c r="BZ8" s="661"/>
      <c r="CA8" s="661"/>
      <c r="CB8" s="701"/>
      <c r="CD8" s="619" t="s">
        <v>243</v>
      </c>
      <c r="CE8" s="620"/>
      <c r="CF8" s="620"/>
      <c r="CG8" s="620"/>
      <c r="CH8" s="620"/>
      <c r="CI8" s="620"/>
      <c r="CJ8" s="620"/>
      <c r="CK8" s="620"/>
      <c r="CL8" s="620"/>
      <c r="CM8" s="620"/>
      <c r="CN8" s="620"/>
      <c r="CO8" s="620"/>
      <c r="CP8" s="620"/>
      <c r="CQ8" s="621"/>
      <c r="CR8" s="622">
        <v>15556814</v>
      </c>
      <c r="CS8" s="623"/>
      <c r="CT8" s="623"/>
      <c r="CU8" s="623"/>
      <c r="CV8" s="623"/>
      <c r="CW8" s="623"/>
      <c r="CX8" s="623"/>
      <c r="CY8" s="624"/>
      <c r="CZ8" s="660">
        <v>35.1</v>
      </c>
      <c r="DA8" s="660"/>
      <c r="DB8" s="660"/>
      <c r="DC8" s="660"/>
      <c r="DD8" s="628">
        <v>357466</v>
      </c>
      <c r="DE8" s="623"/>
      <c r="DF8" s="623"/>
      <c r="DG8" s="623"/>
      <c r="DH8" s="623"/>
      <c r="DI8" s="623"/>
      <c r="DJ8" s="623"/>
      <c r="DK8" s="623"/>
      <c r="DL8" s="623"/>
      <c r="DM8" s="623"/>
      <c r="DN8" s="623"/>
      <c r="DO8" s="623"/>
      <c r="DP8" s="624"/>
      <c r="DQ8" s="628">
        <v>7244644</v>
      </c>
      <c r="DR8" s="623"/>
      <c r="DS8" s="623"/>
      <c r="DT8" s="623"/>
      <c r="DU8" s="623"/>
      <c r="DV8" s="623"/>
      <c r="DW8" s="623"/>
      <c r="DX8" s="623"/>
      <c r="DY8" s="623"/>
      <c r="DZ8" s="623"/>
      <c r="EA8" s="623"/>
      <c r="EB8" s="623"/>
      <c r="EC8" s="659"/>
    </row>
    <row r="9" spans="2:143" ht="11.25" customHeight="1" x14ac:dyDescent="0.15">
      <c r="B9" s="619" t="s">
        <v>244</v>
      </c>
      <c r="C9" s="620"/>
      <c r="D9" s="620"/>
      <c r="E9" s="620"/>
      <c r="F9" s="620"/>
      <c r="G9" s="620"/>
      <c r="H9" s="620"/>
      <c r="I9" s="620"/>
      <c r="J9" s="620"/>
      <c r="K9" s="620"/>
      <c r="L9" s="620"/>
      <c r="M9" s="620"/>
      <c r="N9" s="620"/>
      <c r="O9" s="620"/>
      <c r="P9" s="620"/>
      <c r="Q9" s="621"/>
      <c r="R9" s="622">
        <v>58867</v>
      </c>
      <c r="S9" s="623"/>
      <c r="T9" s="623"/>
      <c r="U9" s="623"/>
      <c r="V9" s="623"/>
      <c r="W9" s="623"/>
      <c r="X9" s="623"/>
      <c r="Y9" s="624"/>
      <c r="Z9" s="660">
        <v>0.1</v>
      </c>
      <c r="AA9" s="660"/>
      <c r="AB9" s="660"/>
      <c r="AC9" s="660"/>
      <c r="AD9" s="661">
        <v>58867</v>
      </c>
      <c r="AE9" s="661"/>
      <c r="AF9" s="661"/>
      <c r="AG9" s="661"/>
      <c r="AH9" s="661"/>
      <c r="AI9" s="661"/>
      <c r="AJ9" s="661"/>
      <c r="AK9" s="661"/>
      <c r="AL9" s="625">
        <v>0.3</v>
      </c>
      <c r="AM9" s="626"/>
      <c r="AN9" s="626"/>
      <c r="AO9" s="662"/>
      <c r="AP9" s="619" t="s">
        <v>245</v>
      </c>
      <c r="AQ9" s="620"/>
      <c r="AR9" s="620"/>
      <c r="AS9" s="620"/>
      <c r="AT9" s="620"/>
      <c r="AU9" s="620"/>
      <c r="AV9" s="620"/>
      <c r="AW9" s="620"/>
      <c r="AX9" s="620"/>
      <c r="AY9" s="620"/>
      <c r="AZ9" s="620"/>
      <c r="BA9" s="620"/>
      <c r="BB9" s="620"/>
      <c r="BC9" s="620"/>
      <c r="BD9" s="620"/>
      <c r="BE9" s="620"/>
      <c r="BF9" s="621"/>
      <c r="BG9" s="622">
        <v>3841583</v>
      </c>
      <c r="BH9" s="623"/>
      <c r="BI9" s="623"/>
      <c r="BJ9" s="623"/>
      <c r="BK9" s="623"/>
      <c r="BL9" s="623"/>
      <c r="BM9" s="623"/>
      <c r="BN9" s="624"/>
      <c r="BO9" s="660">
        <v>37</v>
      </c>
      <c r="BP9" s="660"/>
      <c r="BQ9" s="660"/>
      <c r="BR9" s="660"/>
      <c r="BS9" s="661" t="s">
        <v>130</v>
      </c>
      <c r="BT9" s="661"/>
      <c r="BU9" s="661"/>
      <c r="BV9" s="661"/>
      <c r="BW9" s="661"/>
      <c r="BX9" s="661"/>
      <c r="BY9" s="661"/>
      <c r="BZ9" s="661"/>
      <c r="CA9" s="661"/>
      <c r="CB9" s="701"/>
      <c r="CD9" s="619" t="s">
        <v>246</v>
      </c>
      <c r="CE9" s="620"/>
      <c r="CF9" s="620"/>
      <c r="CG9" s="620"/>
      <c r="CH9" s="620"/>
      <c r="CI9" s="620"/>
      <c r="CJ9" s="620"/>
      <c r="CK9" s="620"/>
      <c r="CL9" s="620"/>
      <c r="CM9" s="620"/>
      <c r="CN9" s="620"/>
      <c r="CO9" s="620"/>
      <c r="CP9" s="620"/>
      <c r="CQ9" s="621"/>
      <c r="CR9" s="622">
        <v>3721446</v>
      </c>
      <c r="CS9" s="623"/>
      <c r="CT9" s="623"/>
      <c r="CU9" s="623"/>
      <c r="CV9" s="623"/>
      <c r="CW9" s="623"/>
      <c r="CX9" s="623"/>
      <c r="CY9" s="624"/>
      <c r="CZ9" s="660">
        <v>8.4</v>
      </c>
      <c r="DA9" s="660"/>
      <c r="DB9" s="660"/>
      <c r="DC9" s="660"/>
      <c r="DD9" s="628">
        <v>434351</v>
      </c>
      <c r="DE9" s="623"/>
      <c r="DF9" s="623"/>
      <c r="DG9" s="623"/>
      <c r="DH9" s="623"/>
      <c r="DI9" s="623"/>
      <c r="DJ9" s="623"/>
      <c r="DK9" s="623"/>
      <c r="DL9" s="623"/>
      <c r="DM9" s="623"/>
      <c r="DN9" s="623"/>
      <c r="DO9" s="623"/>
      <c r="DP9" s="624"/>
      <c r="DQ9" s="628">
        <v>2149213</v>
      </c>
      <c r="DR9" s="623"/>
      <c r="DS9" s="623"/>
      <c r="DT9" s="623"/>
      <c r="DU9" s="623"/>
      <c r="DV9" s="623"/>
      <c r="DW9" s="623"/>
      <c r="DX9" s="623"/>
      <c r="DY9" s="623"/>
      <c r="DZ9" s="623"/>
      <c r="EA9" s="623"/>
      <c r="EB9" s="623"/>
      <c r="EC9" s="659"/>
    </row>
    <row r="10" spans="2:143" ht="11.25" customHeight="1" x14ac:dyDescent="0.15">
      <c r="B10" s="619" t="s">
        <v>247</v>
      </c>
      <c r="C10" s="620"/>
      <c r="D10" s="620"/>
      <c r="E10" s="620"/>
      <c r="F10" s="620"/>
      <c r="G10" s="620"/>
      <c r="H10" s="620"/>
      <c r="I10" s="620"/>
      <c r="J10" s="620"/>
      <c r="K10" s="620"/>
      <c r="L10" s="620"/>
      <c r="M10" s="620"/>
      <c r="N10" s="620"/>
      <c r="O10" s="620"/>
      <c r="P10" s="620"/>
      <c r="Q10" s="621"/>
      <c r="R10" s="622" t="s">
        <v>130</v>
      </c>
      <c r="S10" s="623"/>
      <c r="T10" s="623"/>
      <c r="U10" s="623"/>
      <c r="V10" s="623"/>
      <c r="W10" s="623"/>
      <c r="X10" s="623"/>
      <c r="Y10" s="624"/>
      <c r="Z10" s="660" t="s">
        <v>130</v>
      </c>
      <c r="AA10" s="660"/>
      <c r="AB10" s="660"/>
      <c r="AC10" s="660"/>
      <c r="AD10" s="661" t="s">
        <v>130</v>
      </c>
      <c r="AE10" s="661"/>
      <c r="AF10" s="661"/>
      <c r="AG10" s="661"/>
      <c r="AH10" s="661"/>
      <c r="AI10" s="661"/>
      <c r="AJ10" s="661"/>
      <c r="AK10" s="661"/>
      <c r="AL10" s="625" t="s">
        <v>130</v>
      </c>
      <c r="AM10" s="626"/>
      <c r="AN10" s="626"/>
      <c r="AO10" s="662"/>
      <c r="AP10" s="619" t="s">
        <v>248</v>
      </c>
      <c r="AQ10" s="620"/>
      <c r="AR10" s="620"/>
      <c r="AS10" s="620"/>
      <c r="AT10" s="620"/>
      <c r="AU10" s="620"/>
      <c r="AV10" s="620"/>
      <c r="AW10" s="620"/>
      <c r="AX10" s="620"/>
      <c r="AY10" s="620"/>
      <c r="AZ10" s="620"/>
      <c r="BA10" s="620"/>
      <c r="BB10" s="620"/>
      <c r="BC10" s="620"/>
      <c r="BD10" s="620"/>
      <c r="BE10" s="620"/>
      <c r="BF10" s="621"/>
      <c r="BG10" s="622">
        <v>226186</v>
      </c>
      <c r="BH10" s="623"/>
      <c r="BI10" s="623"/>
      <c r="BJ10" s="623"/>
      <c r="BK10" s="623"/>
      <c r="BL10" s="623"/>
      <c r="BM10" s="623"/>
      <c r="BN10" s="624"/>
      <c r="BO10" s="660">
        <v>2.2000000000000002</v>
      </c>
      <c r="BP10" s="660"/>
      <c r="BQ10" s="660"/>
      <c r="BR10" s="660"/>
      <c r="BS10" s="661">
        <v>37677</v>
      </c>
      <c r="BT10" s="661"/>
      <c r="BU10" s="661"/>
      <c r="BV10" s="661"/>
      <c r="BW10" s="661"/>
      <c r="BX10" s="661"/>
      <c r="BY10" s="661"/>
      <c r="BZ10" s="661"/>
      <c r="CA10" s="661"/>
      <c r="CB10" s="701"/>
      <c r="CD10" s="619" t="s">
        <v>249</v>
      </c>
      <c r="CE10" s="620"/>
      <c r="CF10" s="620"/>
      <c r="CG10" s="620"/>
      <c r="CH10" s="620"/>
      <c r="CI10" s="620"/>
      <c r="CJ10" s="620"/>
      <c r="CK10" s="620"/>
      <c r="CL10" s="620"/>
      <c r="CM10" s="620"/>
      <c r="CN10" s="620"/>
      <c r="CO10" s="620"/>
      <c r="CP10" s="620"/>
      <c r="CQ10" s="621"/>
      <c r="CR10" s="622">
        <v>5296</v>
      </c>
      <c r="CS10" s="623"/>
      <c r="CT10" s="623"/>
      <c r="CU10" s="623"/>
      <c r="CV10" s="623"/>
      <c r="CW10" s="623"/>
      <c r="CX10" s="623"/>
      <c r="CY10" s="624"/>
      <c r="CZ10" s="660">
        <v>0</v>
      </c>
      <c r="DA10" s="660"/>
      <c r="DB10" s="660"/>
      <c r="DC10" s="660"/>
      <c r="DD10" s="628" t="s">
        <v>130</v>
      </c>
      <c r="DE10" s="623"/>
      <c r="DF10" s="623"/>
      <c r="DG10" s="623"/>
      <c r="DH10" s="623"/>
      <c r="DI10" s="623"/>
      <c r="DJ10" s="623"/>
      <c r="DK10" s="623"/>
      <c r="DL10" s="623"/>
      <c r="DM10" s="623"/>
      <c r="DN10" s="623"/>
      <c r="DO10" s="623"/>
      <c r="DP10" s="624"/>
      <c r="DQ10" s="628">
        <v>913</v>
      </c>
      <c r="DR10" s="623"/>
      <c r="DS10" s="623"/>
      <c r="DT10" s="623"/>
      <c r="DU10" s="623"/>
      <c r="DV10" s="623"/>
      <c r="DW10" s="623"/>
      <c r="DX10" s="623"/>
      <c r="DY10" s="623"/>
      <c r="DZ10" s="623"/>
      <c r="EA10" s="623"/>
      <c r="EB10" s="623"/>
      <c r="EC10" s="659"/>
    </row>
    <row r="11" spans="2:143" ht="11.25" customHeight="1" x14ac:dyDescent="0.15">
      <c r="B11" s="619" t="s">
        <v>250</v>
      </c>
      <c r="C11" s="620"/>
      <c r="D11" s="620"/>
      <c r="E11" s="620"/>
      <c r="F11" s="620"/>
      <c r="G11" s="620"/>
      <c r="H11" s="620"/>
      <c r="I11" s="620"/>
      <c r="J11" s="620"/>
      <c r="K11" s="620"/>
      <c r="L11" s="620"/>
      <c r="M11" s="620"/>
      <c r="N11" s="620"/>
      <c r="O11" s="620"/>
      <c r="P11" s="620"/>
      <c r="Q11" s="621"/>
      <c r="R11" s="622">
        <v>1950701</v>
      </c>
      <c r="S11" s="623"/>
      <c r="T11" s="623"/>
      <c r="U11" s="623"/>
      <c r="V11" s="623"/>
      <c r="W11" s="623"/>
      <c r="X11" s="623"/>
      <c r="Y11" s="624"/>
      <c r="Z11" s="625">
        <v>4.3</v>
      </c>
      <c r="AA11" s="626"/>
      <c r="AB11" s="626"/>
      <c r="AC11" s="627"/>
      <c r="AD11" s="628">
        <v>1950701</v>
      </c>
      <c r="AE11" s="623"/>
      <c r="AF11" s="623"/>
      <c r="AG11" s="623"/>
      <c r="AH11" s="623"/>
      <c r="AI11" s="623"/>
      <c r="AJ11" s="623"/>
      <c r="AK11" s="624"/>
      <c r="AL11" s="625">
        <v>9.6999999999999993</v>
      </c>
      <c r="AM11" s="626"/>
      <c r="AN11" s="626"/>
      <c r="AO11" s="662"/>
      <c r="AP11" s="619" t="s">
        <v>251</v>
      </c>
      <c r="AQ11" s="620"/>
      <c r="AR11" s="620"/>
      <c r="AS11" s="620"/>
      <c r="AT11" s="620"/>
      <c r="AU11" s="620"/>
      <c r="AV11" s="620"/>
      <c r="AW11" s="620"/>
      <c r="AX11" s="620"/>
      <c r="AY11" s="620"/>
      <c r="AZ11" s="620"/>
      <c r="BA11" s="620"/>
      <c r="BB11" s="620"/>
      <c r="BC11" s="620"/>
      <c r="BD11" s="620"/>
      <c r="BE11" s="620"/>
      <c r="BF11" s="621"/>
      <c r="BG11" s="622">
        <v>371412</v>
      </c>
      <c r="BH11" s="623"/>
      <c r="BI11" s="623"/>
      <c r="BJ11" s="623"/>
      <c r="BK11" s="623"/>
      <c r="BL11" s="623"/>
      <c r="BM11" s="623"/>
      <c r="BN11" s="624"/>
      <c r="BO11" s="660">
        <v>3.6</v>
      </c>
      <c r="BP11" s="660"/>
      <c r="BQ11" s="660"/>
      <c r="BR11" s="660"/>
      <c r="BS11" s="661">
        <v>111471</v>
      </c>
      <c r="BT11" s="661"/>
      <c r="BU11" s="661"/>
      <c r="BV11" s="661"/>
      <c r="BW11" s="661"/>
      <c r="BX11" s="661"/>
      <c r="BY11" s="661"/>
      <c r="BZ11" s="661"/>
      <c r="CA11" s="661"/>
      <c r="CB11" s="701"/>
      <c r="CD11" s="619" t="s">
        <v>252</v>
      </c>
      <c r="CE11" s="620"/>
      <c r="CF11" s="620"/>
      <c r="CG11" s="620"/>
      <c r="CH11" s="620"/>
      <c r="CI11" s="620"/>
      <c r="CJ11" s="620"/>
      <c r="CK11" s="620"/>
      <c r="CL11" s="620"/>
      <c r="CM11" s="620"/>
      <c r="CN11" s="620"/>
      <c r="CO11" s="620"/>
      <c r="CP11" s="620"/>
      <c r="CQ11" s="621"/>
      <c r="CR11" s="622">
        <v>1003669</v>
      </c>
      <c r="CS11" s="623"/>
      <c r="CT11" s="623"/>
      <c r="CU11" s="623"/>
      <c r="CV11" s="623"/>
      <c r="CW11" s="623"/>
      <c r="CX11" s="623"/>
      <c r="CY11" s="624"/>
      <c r="CZ11" s="660">
        <v>2.2999999999999998</v>
      </c>
      <c r="DA11" s="660"/>
      <c r="DB11" s="660"/>
      <c r="DC11" s="660"/>
      <c r="DD11" s="628">
        <v>259637</v>
      </c>
      <c r="DE11" s="623"/>
      <c r="DF11" s="623"/>
      <c r="DG11" s="623"/>
      <c r="DH11" s="623"/>
      <c r="DI11" s="623"/>
      <c r="DJ11" s="623"/>
      <c r="DK11" s="623"/>
      <c r="DL11" s="623"/>
      <c r="DM11" s="623"/>
      <c r="DN11" s="623"/>
      <c r="DO11" s="623"/>
      <c r="DP11" s="624"/>
      <c r="DQ11" s="628">
        <v>436621</v>
      </c>
      <c r="DR11" s="623"/>
      <c r="DS11" s="623"/>
      <c r="DT11" s="623"/>
      <c r="DU11" s="623"/>
      <c r="DV11" s="623"/>
      <c r="DW11" s="623"/>
      <c r="DX11" s="623"/>
      <c r="DY11" s="623"/>
      <c r="DZ11" s="623"/>
      <c r="EA11" s="623"/>
      <c r="EB11" s="623"/>
      <c r="EC11" s="659"/>
    </row>
    <row r="12" spans="2:143" ht="11.25" customHeight="1" x14ac:dyDescent="0.15">
      <c r="B12" s="619" t="s">
        <v>253</v>
      </c>
      <c r="C12" s="620"/>
      <c r="D12" s="620"/>
      <c r="E12" s="620"/>
      <c r="F12" s="620"/>
      <c r="G12" s="620"/>
      <c r="H12" s="620"/>
      <c r="I12" s="620"/>
      <c r="J12" s="620"/>
      <c r="K12" s="620"/>
      <c r="L12" s="620"/>
      <c r="M12" s="620"/>
      <c r="N12" s="620"/>
      <c r="O12" s="620"/>
      <c r="P12" s="620"/>
      <c r="Q12" s="621"/>
      <c r="R12" s="622">
        <v>85510</v>
      </c>
      <c r="S12" s="623"/>
      <c r="T12" s="623"/>
      <c r="U12" s="623"/>
      <c r="V12" s="623"/>
      <c r="W12" s="623"/>
      <c r="X12" s="623"/>
      <c r="Y12" s="624"/>
      <c r="Z12" s="660">
        <v>0.2</v>
      </c>
      <c r="AA12" s="660"/>
      <c r="AB12" s="660"/>
      <c r="AC12" s="660"/>
      <c r="AD12" s="661">
        <v>85510</v>
      </c>
      <c r="AE12" s="661"/>
      <c r="AF12" s="661"/>
      <c r="AG12" s="661"/>
      <c r="AH12" s="661"/>
      <c r="AI12" s="661"/>
      <c r="AJ12" s="661"/>
      <c r="AK12" s="661"/>
      <c r="AL12" s="625">
        <v>0.4</v>
      </c>
      <c r="AM12" s="626"/>
      <c r="AN12" s="626"/>
      <c r="AO12" s="662"/>
      <c r="AP12" s="619" t="s">
        <v>254</v>
      </c>
      <c r="AQ12" s="620"/>
      <c r="AR12" s="620"/>
      <c r="AS12" s="620"/>
      <c r="AT12" s="620"/>
      <c r="AU12" s="620"/>
      <c r="AV12" s="620"/>
      <c r="AW12" s="620"/>
      <c r="AX12" s="620"/>
      <c r="AY12" s="620"/>
      <c r="AZ12" s="620"/>
      <c r="BA12" s="620"/>
      <c r="BB12" s="620"/>
      <c r="BC12" s="620"/>
      <c r="BD12" s="620"/>
      <c r="BE12" s="620"/>
      <c r="BF12" s="621"/>
      <c r="BG12" s="622">
        <v>4665622</v>
      </c>
      <c r="BH12" s="623"/>
      <c r="BI12" s="623"/>
      <c r="BJ12" s="623"/>
      <c r="BK12" s="623"/>
      <c r="BL12" s="623"/>
      <c r="BM12" s="623"/>
      <c r="BN12" s="624"/>
      <c r="BO12" s="660">
        <v>45</v>
      </c>
      <c r="BP12" s="660"/>
      <c r="BQ12" s="660"/>
      <c r="BR12" s="660"/>
      <c r="BS12" s="661">
        <v>310126</v>
      </c>
      <c r="BT12" s="661"/>
      <c r="BU12" s="661"/>
      <c r="BV12" s="661"/>
      <c r="BW12" s="661"/>
      <c r="BX12" s="661"/>
      <c r="BY12" s="661"/>
      <c r="BZ12" s="661"/>
      <c r="CA12" s="661"/>
      <c r="CB12" s="701"/>
      <c r="CD12" s="619" t="s">
        <v>255</v>
      </c>
      <c r="CE12" s="620"/>
      <c r="CF12" s="620"/>
      <c r="CG12" s="620"/>
      <c r="CH12" s="620"/>
      <c r="CI12" s="620"/>
      <c r="CJ12" s="620"/>
      <c r="CK12" s="620"/>
      <c r="CL12" s="620"/>
      <c r="CM12" s="620"/>
      <c r="CN12" s="620"/>
      <c r="CO12" s="620"/>
      <c r="CP12" s="620"/>
      <c r="CQ12" s="621"/>
      <c r="CR12" s="622">
        <v>939152</v>
      </c>
      <c r="CS12" s="623"/>
      <c r="CT12" s="623"/>
      <c r="CU12" s="623"/>
      <c r="CV12" s="623"/>
      <c r="CW12" s="623"/>
      <c r="CX12" s="623"/>
      <c r="CY12" s="624"/>
      <c r="CZ12" s="660">
        <v>2.1</v>
      </c>
      <c r="DA12" s="660"/>
      <c r="DB12" s="660"/>
      <c r="DC12" s="660"/>
      <c r="DD12" s="628">
        <v>21484</v>
      </c>
      <c r="DE12" s="623"/>
      <c r="DF12" s="623"/>
      <c r="DG12" s="623"/>
      <c r="DH12" s="623"/>
      <c r="DI12" s="623"/>
      <c r="DJ12" s="623"/>
      <c r="DK12" s="623"/>
      <c r="DL12" s="623"/>
      <c r="DM12" s="623"/>
      <c r="DN12" s="623"/>
      <c r="DO12" s="623"/>
      <c r="DP12" s="624"/>
      <c r="DQ12" s="628">
        <v>560274</v>
      </c>
      <c r="DR12" s="623"/>
      <c r="DS12" s="623"/>
      <c r="DT12" s="623"/>
      <c r="DU12" s="623"/>
      <c r="DV12" s="623"/>
      <c r="DW12" s="623"/>
      <c r="DX12" s="623"/>
      <c r="DY12" s="623"/>
      <c r="DZ12" s="623"/>
      <c r="EA12" s="623"/>
      <c r="EB12" s="623"/>
      <c r="EC12" s="659"/>
    </row>
    <row r="13" spans="2:143" ht="11.25" customHeight="1" x14ac:dyDescent="0.15">
      <c r="B13" s="619" t="s">
        <v>256</v>
      </c>
      <c r="C13" s="620"/>
      <c r="D13" s="620"/>
      <c r="E13" s="620"/>
      <c r="F13" s="620"/>
      <c r="G13" s="620"/>
      <c r="H13" s="620"/>
      <c r="I13" s="620"/>
      <c r="J13" s="620"/>
      <c r="K13" s="620"/>
      <c r="L13" s="620"/>
      <c r="M13" s="620"/>
      <c r="N13" s="620"/>
      <c r="O13" s="620"/>
      <c r="P13" s="620"/>
      <c r="Q13" s="621"/>
      <c r="R13" s="622" t="s">
        <v>257</v>
      </c>
      <c r="S13" s="623"/>
      <c r="T13" s="623"/>
      <c r="U13" s="623"/>
      <c r="V13" s="623"/>
      <c r="W13" s="623"/>
      <c r="X13" s="623"/>
      <c r="Y13" s="624"/>
      <c r="Z13" s="660" t="s">
        <v>130</v>
      </c>
      <c r="AA13" s="660"/>
      <c r="AB13" s="660"/>
      <c r="AC13" s="660"/>
      <c r="AD13" s="661" t="s">
        <v>257</v>
      </c>
      <c r="AE13" s="661"/>
      <c r="AF13" s="661"/>
      <c r="AG13" s="661"/>
      <c r="AH13" s="661"/>
      <c r="AI13" s="661"/>
      <c r="AJ13" s="661"/>
      <c r="AK13" s="661"/>
      <c r="AL13" s="625" t="s">
        <v>130</v>
      </c>
      <c r="AM13" s="626"/>
      <c r="AN13" s="626"/>
      <c r="AO13" s="662"/>
      <c r="AP13" s="619" t="s">
        <v>258</v>
      </c>
      <c r="AQ13" s="620"/>
      <c r="AR13" s="620"/>
      <c r="AS13" s="620"/>
      <c r="AT13" s="620"/>
      <c r="AU13" s="620"/>
      <c r="AV13" s="620"/>
      <c r="AW13" s="620"/>
      <c r="AX13" s="620"/>
      <c r="AY13" s="620"/>
      <c r="AZ13" s="620"/>
      <c r="BA13" s="620"/>
      <c r="BB13" s="620"/>
      <c r="BC13" s="620"/>
      <c r="BD13" s="620"/>
      <c r="BE13" s="620"/>
      <c r="BF13" s="621"/>
      <c r="BG13" s="622">
        <v>4653995</v>
      </c>
      <c r="BH13" s="623"/>
      <c r="BI13" s="623"/>
      <c r="BJ13" s="623"/>
      <c r="BK13" s="623"/>
      <c r="BL13" s="623"/>
      <c r="BM13" s="623"/>
      <c r="BN13" s="624"/>
      <c r="BO13" s="660">
        <v>44.8</v>
      </c>
      <c r="BP13" s="660"/>
      <c r="BQ13" s="660"/>
      <c r="BR13" s="660"/>
      <c r="BS13" s="661">
        <v>310126</v>
      </c>
      <c r="BT13" s="661"/>
      <c r="BU13" s="661"/>
      <c r="BV13" s="661"/>
      <c r="BW13" s="661"/>
      <c r="BX13" s="661"/>
      <c r="BY13" s="661"/>
      <c r="BZ13" s="661"/>
      <c r="CA13" s="661"/>
      <c r="CB13" s="701"/>
      <c r="CD13" s="619" t="s">
        <v>259</v>
      </c>
      <c r="CE13" s="620"/>
      <c r="CF13" s="620"/>
      <c r="CG13" s="620"/>
      <c r="CH13" s="620"/>
      <c r="CI13" s="620"/>
      <c r="CJ13" s="620"/>
      <c r="CK13" s="620"/>
      <c r="CL13" s="620"/>
      <c r="CM13" s="620"/>
      <c r="CN13" s="620"/>
      <c r="CO13" s="620"/>
      <c r="CP13" s="620"/>
      <c r="CQ13" s="621"/>
      <c r="CR13" s="622">
        <v>3600170</v>
      </c>
      <c r="CS13" s="623"/>
      <c r="CT13" s="623"/>
      <c r="CU13" s="623"/>
      <c r="CV13" s="623"/>
      <c r="CW13" s="623"/>
      <c r="CX13" s="623"/>
      <c r="CY13" s="624"/>
      <c r="CZ13" s="660">
        <v>8.1</v>
      </c>
      <c r="DA13" s="660"/>
      <c r="DB13" s="660"/>
      <c r="DC13" s="660"/>
      <c r="DD13" s="628">
        <v>1945643</v>
      </c>
      <c r="DE13" s="623"/>
      <c r="DF13" s="623"/>
      <c r="DG13" s="623"/>
      <c r="DH13" s="623"/>
      <c r="DI13" s="623"/>
      <c r="DJ13" s="623"/>
      <c r="DK13" s="623"/>
      <c r="DL13" s="623"/>
      <c r="DM13" s="623"/>
      <c r="DN13" s="623"/>
      <c r="DO13" s="623"/>
      <c r="DP13" s="624"/>
      <c r="DQ13" s="628">
        <v>1718753</v>
      </c>
      <c r="DR13" s="623"/>
      <c r="DS13" s="623"/>
      <c r="DT13" s="623"/>
      <c r="DU13" s="623"/>
      <c r="DV13" s="623"/>
      <c r="DW13" s="623"/>
      <c r="DX13" s="623"/>
      <c r="DY13" s="623"/>
      <c r="DZ13" s="623"/>
      <c r="EA13" s="623"/>
      <c r="EB13" s="623"/>
      <c r="EC13" s="659"/>
    </row>
    <row r="14" spans="2:143" ht="11.25" customHeight="1" x14ac:dyDescent="0.15">
      <c r="B14" s="619" t="s">
        <v>260</v>
      </c>
      <c r="C14" s="620"/>
      <c r="D14" s="620"/>
      <c r="E14" s="620"/>
      <c r="F14" s="620"/>
      <c r="G14" s="620"/>
      <c r="H14" s="620"/>
      <c r="I14" s="620"/>
      <c r="J14" s="620"/>
      <c r="K14" s="620"/>
      <c r="L14" s="620"/>
      <c r="M14" s="620"/>
      <c r="N14" s="620"/>
      <c r="O14" s="620"/>
      <c r="P14" s="620"/>
      <c r="Q14" s="621"/>
      <c r="R14" s="622">
        <v>907</v>
      </c>
      <c r="S14" s="623"/>
      <c r="T14" s="623"/>
      <c r="U14" s="623"/>
      <c r="V14" s="623"/>
      <c r="W14" s="623"/>
      <c r="X14" s="623"/>
      <c r="Y14" s="624"/>
      <c r="Z14" s="660">
        <v>0</v>
      </c>
      <c r="AA14" s="660"/>
      <c r="AB14" s="660"/>
      <c r="AC14" s="660"/>
      <c r="AD14" s="661">
        <v>907</v>
      </c>
      <c r="AE14" s="661"/>
      <c r="AF14" s="661"/>
      <c r="AG14" s="661"/>
      <c r="AH14" s="661"/>
      <c r="AI14" s="661"/>
      <c r="AJ14" s="661"/>
      <c r="AK14" s="661"/>
      <c r="AL14" s="625">
        <v>0</v>
      </c>
      <c r="AM14" s="626"/>
      <c r="AN14" s="626"/>
      <c r="AO14" s="662"/>
      <c r="AP14" s="619" t="s">
        <v>261</v>
      </c>
      <c r="AQ14" s="620"/>
      <c r="AR14" s="620"/>
      <c r="AS14" s="620"/>
      <c r="AT14" s="620"/>
      <c r="AU14" s="620"/>
      <c r="AV14" s="620"/>
      <c r="AW14" s="620"/>
      <c r="AX14" s="620"/>
      <c r="AY14" s="620"/>
      <c r="AZ14" s="620"/>
      <c r="BA14" s="620"/>
      <c r="BB14" s="620"/>
      <c r="BC14" s="620"/>
      <c r="BD14" s="620"/>
      <c r="BE14" s="620"/>
      <c r="BF14" s="621"/>
      <c r="BG14" s="622">
        <v>295744</v>
      </c>
      <c r="BH14" s="623"/>
      <c r="BI14" s="623"/>
      <c r="BJ14" s="623"/>
      <c r="BK14" s="623"/>
      <c r="BL14" s="623"/>
      <c r="BM14" s="623"/>
      <c r="BN14" s="624"/>
      <c r="BO14" s="660">
        <v>2.8</v>
      </c>
      <c r="BP14" s="660"/>
      <c r="BQ14" s="660"/>
      <c r="BR14" s="660"/>
      <c r="BS14" s="661" t="s">
        <v>130</v>
      </c>
      <c r="BT14" s="661"/>
      <c r="BU14" s="661"/>
      <c r="BV14" s="661"/>
      <c r="BW14" s="661"/>
      <c r="BX14" s="661"/>
      <c r="BY14" s="661"/>
      <c r="BZ14" s="661"/>
      <c r="CA14" s="661"/>
      <c r="CB14" s="701"/>
      <c r="CD14" s="619" t="s">
        <v>262</v>
      </c>
      <c r="CE14" s="620"/>
      <c r="CF14" s="620"/>
      <c r="CG14" s="620"/>
      <c r="CH14" s="620"/>
      <c r="CI14" s="620"/>
      <c r="CJ14" s="620"/>
      <c r="CK14" s="620"/>
      <c r="CL14" s="620"/>
      <c r="CM14" s="620"/>
      <c r="CN14" s="620"/>
      <c r="CO14" s="620"/>
      <c r="CP14" s="620"/>
      <c r="CQ14" s="621"/>
      <c r="CR14" s="622">
        <v>1174316</v>
      </c>
      <c r="CS14" s="623"/>
      <c r="CT14" s="623"/>
      <c r="CU14" s="623"/>
      <c r="CV14" s="623"/>
      <c r="CW14" s="623"/>
      <c r="CX14" s="623"/>
      <c r="CY14" s="624"/>
      <c r="CZ14" s="660">
        <v>2.6</v>
      </c>
      <c r="DA14" s="660"/>
      <c r="DB14" s="660"/>
      <c r="DC14" s="660"/>
      <c r="DD14" s="628">
        <v>66040</v>
      </c>
      <c r="DE14" s="623"/>
      <c r="DF14" s="623"/>
      <c r="DG14" s="623"/>
      <c r="DH14" s="623"/>
      <c r="DI14" s="623"/>
      <c r="DJ14" s="623"/>
      <c r="DK14" s="623"/>
      <c r="DL14" s="623"/>
      <c r="DM14" s="623"/>
      <c r="DN14" s="623"/>
      <c r="DO14" s="623"/>
      <c r="DP14" s="624"/>
      <c r="DQ14" s="628">
        <v>1075165</v>
      </c>
      <c r="DR14" s="623"/>
      <c r="DS14" s="623"/>
      <c r="DT14" s="623"/>
      <c r="DU14" s="623"/>
      <c r="DV14" s="623"/>
      <c r="DW14" s="623"/>
      <c r="DX14" s="623"/>
      <c r="DY14" s="623"/>
      <c r="DZ14" s="623"/>
      <c r="EA14" s="623"/>
      <c r="EB14" s="623"/>
      <c r="EC14" s="659"/>
    </row>
    <row r="15" spans="2:143" ht="11.25" customHeight="1" x14ac:dyDescent="0.15">
      <c r="B15" s="619" t="s">
        <v>263</v>
      </c>
      <c r="C15" s="620"/>
      <c r="D15" s="620"/>
      <c r="E15" s="620"/>
      <c r="F15" s="620"/>
      <c r="G15" s="620"/>
      <c r="H15" s="620"/>
      <c r="I15" s="620"/>
      <c r="J15" s="620"/>
      <c r="K15" s="620"/>
      <c r="L15" s="620"/>
      <c r="M15" s="620"/>
      <c r="N15" s="620"/>
      <c r="O15" s="620"/>
      <c r="P15" s="620"/>
      <c r="Q15" s="621"/>
      <c r="R15" s="622" t="s">
        <v>130</v>
      </c>
      <c r="S15" s="623"/>
      <c r="T15" s="623"/>
      <c r="U15" s="623"/>
      <c r="V15" s="623"/>
      <c r="W15" s="623"/>
      <c r="X15" s="623"/>
      <c r="Y15" s="624"/>
      <c r="Z15" s="660" t="s">
        <v>130</v>
      </c>
      <c r="AA15" s="660"/>
      <c r="AB15" s="660"/>
      <c r="AC15" s="660"/>
      <c r="AD15" s="661" t="s">
        <v>130</v>
      </c>
      <c r="AE15" s="661"/>
      <c r="AF15" s="661"/>
      <c r="AG15" s="661"/>
      <c r="AH15" s="661"/>
      <c r="AI15" s="661"/>
      <c r="AJ15" s="661"/>
      <c r="AK15" s="661"/>
      <c r="AL15" s="625" t="s">
        <v>257</v>
      </c>
      <c r="AM15" s="626"/>
      <c r="AN15" s="626"/>
      <c r="AO15" s="662"/>
      <c r="AP15" s="619" t="s">
        <v>264</v>
      </c>
      <c r="AQ15" s="620"/>
      <c r="AR15" s="620"/>
      <c r="AS15" s="620"/>
      <c r="AT15" s="620"/>
      <c r="AU15" s="620"/>
      <c r="AV15" s="620"/>
      <c r="AW15" s="620"/>
      <c r="AX15" s="620"/>
      <c r="AY15" s="620"/>
      <c r="AZ15" s="620"/>
      <c r="BA15" s="620"/>
      <c r="BB15" s="620"/>
      <c r="BC15" s="620"/>
      <c r="BD15" s="620"/>
      <c r="BE15" s="620"/>
      <c r="BF15" s="621"/>
      <c r="BG15" s="622">
        <v>586502</v>
      </c>
      <c r="BH15" s="623"/>
      <c r="BI15" s="623"/>
      <c r="BJ15" s="623"/>
      <c r="BK15" s="623"/>
      <c r="BL15" s="623"/>
      <c r="BM15" s="623"/>
      <c r="BN15" s="624"/>
      <c r="BO15" s="660">
        <v>5.7</v>
      </c>
      <c r="BP15" s="660"/>
      <c r="BQ15" s="660"/>
      <c r="BR15" s="660"/>
      <c r="BS15" s="661" t="s">
        <v>130</v>
      </c>
      <c r="BT15" s="661"/>
      <c r="BU15" s="661"/>
      <c r="BV15" s="661"/>
      <c r="BW15" s="661"/>
      <c r="BX15" s="661"/>
      <c r="BY15" s="661"/>
      <c r="BZ15" s="661"/>
      <c r="CA15" s="661"/>
      <c r="CB15" s="701"/>
      <c r="CD15" s="619" t="s">
        <v>265</v>
      </c>
      <c r="CE15" s="620"/>
      <c r="CF15" s="620"/>
      <c r="CG15" s="620"/>
      <c r="CH15" s="620"/>
      <c r="CI15" s="620"/>
      <c r="CJ15" s="620"/>
      <c r="CK15" s="620"/>
      <c r="CL15" s="620"/>
      <c r="CM15" s="620"/>
      <c r="CN15" s="620"/>
      <c r="CO15" s="620"/>
      <c r="CP15" s="620"/>
      <c r="CQ15" s="621"/>
      <c r="CR15" s="622">
        <v>4137454</v>
      </c>
      <c r="CS15" s="623"/>
      <c r="CT15" s="623"/>
      <c r="CU15" s="623"/>
      <c r="CV15" s="623"/>
      <c r="CW15" s="623"/>
      <c r="CX15" s="623"/>
      <c r="CY15" s="624"/>
      <c r="CZ15" s="660">
        <v>9.3000000000000007</v>
      </c>
      <c r="DA15" s="660"/>
      <c r="DB15" s="660"/>
      <c r="DC15" s="660"/>
      <c r="DD15" s="628">
        <v>1381900</v>
      </c>
      <c r="DE15" s="623"/>
      <c r="DF15" s="623"/>
      <c r="DG15" s="623"/>
      <c r="DH15" s="623"/>
      <c r="DI15" s="623"/>
      <c r="DJ15" s="623"/>
      <c r="DK15" s="623"/>
      <c r="DL15" s="623"/>
      <c r="DM15" s="623"/>
      <c r="DN15" s="623"/>
      <c r="DO15" s="623"/>
      <c r="DP15" s="624"/>
      <c r="DQ15" s="628">
        <v>2004301</v>
      </c>
      <c r="DR15" s="623"/>
      <c r="DS15" s="623"/>
      <c r="DT15" s="623"/>
      <c r="DU15" s="623"/>
      <c r="DV15" s="623"/>
      <c r="DW15" s="623"/>
      <c r="DX15" s="623"/>
      <c r="DY15" s="623"/>
      <c r="DZ15" s="623"/>
      <c r="EA15" s="623"/>
      <c r="EB15" s="623"/>
      <c r="EC15" s="659"/>
    </row>
    <row r="16" spans="2:143" ht="11.25" customHeight="1" x14ac:dyDescent="0.15">
      <c r="B16" s="619" t="s">
        <v>266</v>
      </c>
      <c r="C16" s="620"/>
      <c r="D16" s="620"/>
      <c r="E16" s="620"/>
      <c r="F16" s="620"/>
      <c r="G16" s="620"/>
      <c r="H16" s="620"/>
      <c r="I16" s="620"/>
      <c r="J16" s="620"/>
      <c r="K16" s="620"/>
      <c r="L16" s="620"/>
      <c r="M16" s="620"/>
      <c r="N16" s="620"/>
      <c r="O16" s="620"/>
      <c r="P16" s="620"/>
      <c r="Q16" s="621"/>
      <c r="R16" s="622">
        <v>43247</v>
      </c>
      <c r="S16" s="623"/>
      <c r="T16" s="623"/>
      <c r="U16" s="623"/>
      <c r="V16" s="623"/>
      <c r="W16" s="623"/>
      <c r="X16" s="623"/>
      <c r="Y16" s="624"/>
      <c r="Z16" s="660">
        <v>0.1</v>
      </c>
      <c r="AA16" s="660"/>
      <c r="AB16" s="660"/>
      <c r="AC16" s="660"/>
      <c r="AD16" s="661">
        <v>43247</v>
      </c>
      <c r="AE16" s="661"/>
      <c r="AF16" s="661"/>
      <c r="AG16" s="661"/>
      <c r="AH16" s="661"/>
      <c r="AI16" s="661"/>
      <c r="AJ16" s="661"/>
      <c r="AK16" s="661"/>
      <c r="AL16" s="625">
        <v>0.2</v>
      </c>
      <c r="AM16" s="626"/>
      <c r="AN16" s="626"/>
      <c r="AO16" s="662"/>
      <c r="AP16" s="619" t="s">
        <v>267</v>
      </c>
      <c r="AQ16" s="620"/>
      <c r="AR16" s="620"/>
      <c r="AS16" s="620"/>
      <c r="AT16" s="620"/>
      <c r="AU16" s="620"/>
      <c r="AV16" s="620"/>
      <c r="AW16" s="620"/>
      <c r="AX16" s="620"/>
      <c r="AY16" s="620"/>
      <c r="AZ16" s="620"/>
      <c r="BA16" s="620"/>
      <c r="BB16" s="620"/>
      <c r="BC16" s="620"/>
      <c r="BD16" s="620"/>
      <c r="BE16" s="620"/>
      <c r="BF16" s="621"/>
      <c r="BG16" s="622" t="s">
        <v>257</v>
      </c>
      <c r="BH16" s="623"/>
      <c r="BI16" s="623"/>
      <c r="BJ16" s="623"/>
      <c r="BK16" s="623"/>
      <c r="BL16" s="623"/>
      <c r="BM16" s="623"/>
      <c r="BN16" s="624"/>
      <c r="BO16" s="660" t="s">
        <v>130</v>
      </c>
      <c r="BP16" s="660"/>
      <c r="BQ16" s="660"/>
      <c r="BR16" s="660"/>
      <c r="BS16" s="661" t="s">
        <v>130</v>
      </c>
      <c r="BT16" s="661"/>
      <c r="BU16" s="661"/>
      <c r="BV16" s="661"/>
      <c r="BW16" s="661"/>
      <c r="BX16" s="661"/>
      <c r="BY16" s="661"/>
      <c r="BZ16" s="661"/>
      <c r="CA16" s="661"/>
      <c r="CB16" s="701"/>
      <c r="CD16" s="619" t="s">
        <v>268</v>
      </c>
      <c r="CE16" s="620"/>
      <c r="CF16" s="620"/>
      <c r="CG16" s="620"/>
      <c r="CH16" s="620"/>
      <c r="CI16" s="620"/>
      <c r="CJ16" s="620"/>
      <c r="CK16" s="620"/>
      <c r="CL16" s="620"/>
      <c r="CM16" s="620"/>
      <c r="CN16" s="620"/>
      <c r="CO16" s="620"/>
      <c r="CP16" s="620"/>
      <c r="CQ16" s="621"/>
      <c r="CR16" s="622">
        <v>23221</v>
      </c>
      <c r="CS16" s="623"/>
      <c r="CT16" s="623"/>
      <c r="CU16" s="623"/>
      <c r="CV16" s="623"/>
      <c r="CW16" s="623"/>
      <c r="CX16" s="623"/>
      <c r="CY16" s="624"/>
      <c r="CZ16" s="660">
        <v>0.1</v>
      </c>
      <c r="DA16" s="660"/>
      <c r="DB16" s="660"/>
      <c r="DC16" s="660"/>
      <c r="DD16" s="628" t="s">
        <v>130</v>
      </c>
      <c r="DE16" s="623"/>
      <c r="DF16" s="623"/>
      <c r="DG16" s="623"/>
      <c r="DH16" s="623"/>
      <c r="DI16" s="623"/>
      <c r="DJ16" s="623"/>
      <c r="DK16" s="623"/>
      <c r="DL16" s="623"/>
      <c r="DM16" s="623"/>
      <c r="DN16" s="623"/>
      <c r="DO16" s="623"/>
      <c r="DP16" s="624"/>
      <c r="DQ16" s="628">
        <v>86</v>
      </c>
      <c r="DR16" s="623"/>
      <c r="DS16" s="623"/>
      <c r="DT16" s="623"/>
      <c r="DU16" s="623"/>
      <c r="DV16" s="623"/>
      <c r="DW16" s="623"/>
      <c r="DX16" s="623"/>
      <c r="DY16" s="623"/>
      <c r="DZ16" s="623"/>
      <c r="EA16" s="623"/>
      <c r="EB16" s="623"/>
      <c r="EC16" s="659"/>
    </row>
    <row r="17" spans="2:133" ht="11.25" customHeight="1" x14ac:dyDescent="0.15">
      <c r="B17" s="619" t="s">
        <v>269</v>
      </c>
      <c r="C17" s="620"/>
      <c r="D17" s="620"/>
      <c r="E17" s="620"/>
      <c r="F17" s="620"/>
      <c r="G17" s="620"/>
      <c r="H17" s="620"/>
      <c r="I17" s="620"/>
      <c r="J17" s="620"/>
      <c r="K17" s="620"/>
      <c r="L17" s="620"/>
      <c r="M17" s="620"/>
      <c r="N17" s="620"/>
      <c r="O17" s="620"/>
      <c r="P17" s="620"/>
      <c r="Q17" s="621"/>
      <c r="R17" s="622">
        <v>138928</v>
      </c>
      <c r="S17" s="623"/>
      <c r="T17" s="623"/>
      <c r="U17" s="623"/>
      <c r="V17" s="623"/>
      <c r="W17" s="623"/>
      <c r="X17" s="623"/>
      <c r="Y17" s="624"/>
      <c r="Z17" s="660">
        <v>0.3</v>
      </c>
      <c r="AA17" s="660"/>
      <c r="AB17" s="660"/>
      <c r="AC17" s="660"/>
      <c r="AD17" s="661">
        <v>138928</v>
      </c>
      <c r="AE17" s="661"/>
      <c r="AF17" s="661"/>
      <c r="AG17" s="661"/>
      <c r="AH17" s="661"/>
      <c r="AI17" s="661"/>
      <c r="AJ17" s="661"/>
      <c r="AK17" s="661"/>
      <c r="AL17" s="625">
        <v>0.7</v>
      </c>
      <c r="AM17" s="626"/>
      <c r="AN17" s="626"/>
      <c r="AO17" s="662"/>
      <c r="AP17" s="619" t="s">
        <v>270</v>
      </c>
      <c r="AQ17" s="620"/>
      <c r="AR17" s="620"/>
      <c r="AS17" s="620"/>
      <c r="AT17" s="620"/>
      <c r="AU17" s="620"/>
      <c r="AV17" s="620"/>
      <c r="AW17" s="620"/>
      <c r="AX17" s="620"/>
      <c r="AY17" s="620"/>
      <c r="AZ17" s="620"/>
      <c r="BA17" s="620"/>
      <c r="BB17" s="620"/>
      <c r="BC17" s="620"/>
      <c r="BD17" s="620"/>
      <c r="BE17" s="620"/>
      <c r="BF17" s="621"/>
      <c r="BG17" s="622" t="s">
        <v>257</v>
      </c>
      <c r="BH17" s="623"/>
      <c r="BI17" s="623"/>
      <c r="BJ17" s="623"/>
      <c r="BK17" s="623"/>
      <c r="BL17" s="623"/>
      <c r="BM17" s="623"/>
      <c r="BN17" s="624"/>
      <c r="BO17" s="660" t="s">
        <v>257</v>
      </c>
      <c r="BP17" s="660"/>
      <c r="BQ17" s="660"/>
      <c r="BR17" s="660"/>
      <c r="BS17" s="661" t="s">
        <v>130</v>
      </c>
      <c r="BT17" s="661"/>
      <c r="BU17" s="661"/>
      <c r="BV17" s="661"/>
      <c r="BW17" s="661"/>
      <c r="BX17" s="661"/>
      <c r="BY17" s="661"/>
      <c r="BZ17" s="661"/>
      <c r="CA17" s="661"/>
      <c r="CB17" s="701"/>
      <c r="CD17" s="619" t="s">
        <v>271</v>
      </c>
      <c r="CE17" s="620"/>
      <c r="CF17" s="620"/>
      <c r="CG17" s="620"/>
      <c r="CH17" s="620"/>
      <c r="CI17" s="620"/>
      <c r="CJ17" s="620"/>
      <c r="CK17" s="620"/>
      <c r="CL17" s="620"/>
      <c r="CM17" s="620"/>
      <c r="CN17" s="620"/>
      <c r="CO17" s="620"/>
      <c r="CP17" s="620"/>
      <c r="CQ17" s="621"/>
      <c r="CR17" s="622">
        <v>4114428</v>
      </c>
      <c r="CS17" s="623"/>
      <c r="CT17" s="623"/>
      <c r="CU17" s="623"/>
      <c r="CV17" s="623"/>
      <c r="CW17" s="623"/>
      <c r="CX17" s="623"/>
      <c r="CY17" s="624"/>
      <c r="CZ17" s="660">
        <v>9.3000000000000007</v>
      </c>
      <c r="DA17" s="660"/>
      <c r="DB17" s="660"/>
      <c r="DC17" s="660"/>
      <c r="DD17" s="628" t="s">
        <v>257</v>
      </c>
      <c r="DE17" s="623"/>
      <c r="DF17" s="623"/>
      <c r="DG17" s="623"/>
      <c r="DH17" s="623"/>
      <c r="DI17" s="623"/>
      <c r="DJ17" s="623"/>
      <c r="DK17" s="623"/>
      <c r="DL17" s="623"/>
      <c r="DM17" s="623"/>
      <c r="DN17" s="623"/>
      <c r="DO17" s="623"/>
      <c r="DP17" s="624"/>
      <c r="DQ17" s="628">
        <v>4037029</v>
      </c>
      <c r="DR17" s="623"/>
      <c r="DS17" s="623"/>
      <c r="DT17" s="623"/>
      <c r="DU17" s="623"/>
      <c r="DV17" s="623"/>
      <c r="DW17" s="623"/>
      <c r="DX17" s="623"/>
      <c r="DY17" s="623"/>
      <c r="DZ17" s="623"/>
      <c r="EA17" s="623"/>
      <c r="EB17" s="623"/>
      <c r="EC17" s="659"/>
    </row>
    <row r="18" spans="2:133" ht="11.25" customHeight="1" x14ac:dyDescent="0.15">
      <c r="B18" s="619" t="s">
        <v>272</v>
      </c>
      <c r="C18" s="620"/>
      <c r="D18" s="620"/>
      <c r="E18" s="620"/>
      <c r="F18" s="620"/>
      <c r="G18" s="620"/>
      <c r="H18" s="620"/>
      <c r="I18" s="620"/>
      <c r="J18" s="620"/>
      <c r="K18" s="620"/>
      <c r="L18" s="620"/>
      <c r="M18" s="620"/>
      <c r="N18" s="620"/>
      <c r="O18" s="620"/>
      <c r="P18" s="620"/>
      <c r="Q18" s="621"/>
      <c r="R18" s="622">
        <v>106587</v>
      </c>
      <c r="S18" s="623"/>
      <c r="T18" s="623"/>
      <c r="U18" s="623"/>
      <c r="V18" s="623"/>
      <c r="W18" s="623"/>
      <c r="X18" s="623"/>
      <c r="Y18" s="624"/>
      <c r="Z18" s="660">
        <v>0.2</v>
      </c>
      <c r="AA18" s="660"/>
      <c r="AB18" s="660"/>
      <c r="AC18" s="660"/>
      <c r="AD18" s="661">
        <v>106587</v>
      </c>
      <c r="AE18" s="661"/>
      <c r="AF18" s="661"/>
      <c r="AG18" s="661"/>
      <c r="AH18" s="661"/>
      <c r="AI18" s="661"/>
      <c r="AJ18" s="661"/>
      <c r="AK18" s="661"/>
      <c r="AL18" s="625">
        <v>0.5</v>
      </c>
      <c r="AM18" s="626"/>
      <c r="AN18" s="626"/>
      <c r="AO18" s="662"/>
      <c r="AP18" s="619" t="s">
        <v>273</v>
      </c>
      <c r="AQ18" s="620"/>
      <c r="AR18" s="620"/>
      <c r="AS18" s="620"/>
      <c r="AT18" s="620"/>
      <c r="AU18" s="620"/>
      <c r="AV18" s="620"/>
      <c r="AW18" s="620"/>
      <c r="AX18" s="620"/>
      <c r="AY18" s="620"/>
      <c r="AZ18" s="620"/>
      <c r="BA18" s="620"/>
      <c r="BB18" s="620"/>
      <c r="BC18" s="620"/>
      <c r="BD18" s="620"/>
      <c r="BE18" s="620"/>
      <c r="BF18" s="621"/>
      <c r="BG18" s="622" t="s">
        <v>130</v>
      </c>
      <c r="BH18" s="623"/>
      <c r="BI18" s="623"/>
      <c r="BJ18" s="623"/>
      <c r="BK18" s="623"/>
      <c r="BL18" s="623"/>
      <c r="BM18" s="623"/>
      <c r="BN18" s="624"/>
      <c r="BO18" s="660" t="s">
        <v>257</v>
      </c>
      <c r="BP18" s="660"/>
      <c r="BQ18" s="660"/>
      <c r="BR18" s="660"/>
      <c r="BS18" s="661" t="s">
        <v>130</v>
      </c>
      <c r="BT18" s="661"/>
      <c r="BU18" s="661"/>
      <c r="BV18" s="661"/>
      <c r="BW18" s="661"/>
      <c r="BX18" s="661"/>
      <c r="BY18" s="661"/>
      <c r="BZ18" s="661"/>
      <c r="CA18" s="661"/>
      <c r="CB18" s="701"/>
      <c r="CD18" s="619" t="s">
        <v>274</v>
      </c>
      <c r="CE18" s="620"/>
      <c r="CF18" s="620"/>
      <c r="CG18" s="620"/>
      <c r="CH18" s="620"/>
      <c r="CI18" s="620"/>
      <c r="CJ18" s="620"/>
      <c r="CK18" s="620"/>
      <c r="CL18" s="620"/>
      <c r="CM18" s="620"/>
      <c r="CN18" s="620"/>
      <c r="CO18" s="620"/>
      <c r="CP18" s="620"/>
      <c r="CQ18" s="621"/>
      <c r="CR18" s="622" t="s">
        <v>130</v>
      </c>
      <c r="CS18" s="623"/>
      <c r="CT18" s="623"/>
      <c r="CU18" s="623"/>
      <c r="CV18" s="623"/>
      <c r="CW18" s="623"/>
      <c r="CX18" s="623"/>
      <c r="CY18" s="624"/>
      <c r="CZ18" s="660" t="s">
        <v>257</v>
      </c>
      <c r="DA18" s="660"/>
      <c r="DB18" s="660"/>
      <c r="DC18" s="660"/>
      <c r="DD18" s="628" t="s">
        <v>130</v>
      </c>
      <c r="DE18" s="623"/>
      <c r="DF18" s="623"/>
      <c r="DG18" s="623"/>
      <c r="DH18" s="623"/>
      <c r="DI18" s="623"/>
      <c r="DJ18" s="623"/>
      <c r="DK18" s="623"/>
      <c r="DL18" s="623"/>
      <c r="DM18" s="623"/>
      <c r="DN18" s="623"/>
      <c r="DO18" s="623"/>
      <c r="DP18" s="624"/>
      <c r="DQ18" s="628" t="s">
        <v>257</v>
      </c>
      <c r="DR18" s="623"/>
      <c r="DS18" s="623"/>
      <c r="DT18" s="623"/>
      <c r="DU18" s="623"/>
      <c r="DV18" s="623"/>
      <c r="DW18" s="623"/>
      <c r="DX18" s="623"/>
      <c r="DY18" s="623"/>
      <c r="DZ18" s="623"/>
      <c r="EA18" s="623"/>
      <c r="EB18" s="623"/>
      <c r="EC18" s="659"/>
    </row>
    <row r="19" spans="2:133" ht="11.25" customHeight="1" x14ac:dyDescent="0.15">
      <c r="B19" s="619" t="s">
        <v>275</v>
      </c>
      <c r="C19" s="620"/>
      <c r="D19" s="620"/>
      <c r="E19" s="620"/>
      <c r="F19" s="620"/>
      <c r="G19" s="620"/>
      <c r="H19" s="620"/>
      <c r="I19" s="620"/>
      <c r="J19" s="620"/>
      <c r="K19" s="620"/>
      <c r="L19" s="620"/>
      <c r="M19" s="620"/>
      <c r="N19" s="620"/>
      <c r="O19" s="620"/>
      <c r="P19" s="620"/>
      <c r="Q19" s="621"/>
      <c r="R19" s="622">
        <v>100851</v>
      </c>
      <c r="S19" s="623"/>
      <c r="T19" s="623"/>
      <c r="U19" s="623"/>
      <c r="V19" s="623"/>
      <c r="W19" s="623"/>
      <c r="X19" s="623"/>
      <c r="Y19" s="624"/>
      <c r="Z19" s="660">
        <v>0.2</v>
      </c>
      <c r="AA19" s="660"/>
      <c r="AB19" s="660"/>
      <c r="AC19" s="660"/>
      <c r="AD19" s="661">
        <v>100851</v>
      </c>
      <c r="AE19" s="661"/>
      <c r="AF19" s="661"/>
      <c r="AG19" s="661"/>
      <c r="AH19" s="661"/>
      <c r="AI19" s="661"/>
      <c r="AJ19" s="661"/>
      <c r="AK19" s="661"/>
      <c r="AL19" s="625">
        <v>0.5</v>
      </c>
      <c r="AM19" s="626"/>
      <c r="AN19" s="626"/>
      <c r="AO19" s="662"/>
      <c r="AP19" s="619" t="s">
        <v>276</v>
      </c>
      <c r="AQ19" s="620"/>
      <c r="AR19" s="620"/>
      <c r="AS19" s="620"/>
      <c r="AT19" s="620"/>
      <c r="AU19" s="620"/>
      <c r="AV19" s="620"/>
      <c r="AW19" s="620"/>
      <c r="AX19" s="620"/>
      <c r="AY19" s="620"/>
      <c r="AZ19" s="620"/>
      <c r="BA19" s="620"/>
      <c r="BB19" s="620"/>
      <c r="BC19" s="620"/>
      <c r="BD19" s="620"/>
      <c r="BE19" s="620"/>
      <c r="BF19" s="621"/>
      <c r="BG19" s="622">
        <v>240945</v>
      </c>
      <c r="BH19" s="623"/>
      <c r="BI19" s="623"/>
      <c r="BJ19" s="623"/>
      <c r="BK19" s="623"/>
      <c r="BL19" s="623"/>
      <c r="BM19" s="623"/>
      <c r="BN19" s="624"/>
      <c r="BO19" s="660">
        <v>2.2999999999999998</v>
      </c>
      <c r="BP19" s="660"/>
      <c r="BQ19" s="660"/>
      <c r="BR19" s="660"/>
      <c r="BS19" s="661" t="s">
        <v>257</v>
      </c>
      <c r="BT19" s="661"/>
      <c r="BU19" s="661"/>
      <c r="BV19" s="661"/>
      <c r="BW19" s="661"/>
      <c r="BX19" s="661"/>
      <c r="BY19" s="661"/>
      <c r="BZ19" s="661"/>
      <c r="CA19" s="661"/>
      <c r="CB19" s="701"/>
      <c r="CD19" s="619" t="s">
        <v>277</v>
      </c>
      <c r="CE19" s="620"/>
      <c r="CF19" s="620"/>
      <c r="CG19" s="620"/>
      <c r="CH19" s="620"/>
      <c r="CI19" s="620"/>
      <c r="CJ19" s="620"/>
      <c r="CK19" s="620"/>
      <c r="CL19" s="620"/>
      <c r="CM19" s="620"/>
      <c r="CN19" s="620"/>
      <c r="CO19" s="620"/>
      <c r="CP19" s="620"/>
      <c r="CQ19" s="621"/>
      <c r="CR19" s="622" t="s">
        <v>257</v>
      </c>
      <c r="CS19" s="623"/>
      <c r="CT19" s="623"/>
      <c r="CU19" s="623"/>
      <c r="CV19" s="623"/>
      <c r="CW19" s="623"/>
      <c r="CX19" s="623"/>
      <c r="CY19" s="624"/>
      <c r="CZ19" s="660" t="s">
        <v>257</v>
      </c>
      <c r="DA19" s="660"/>
      <c r="DB19" s="660"/>
      <c r="DC19" s="660"/>
      <c r="DD19" s="628" t="s">
        <v>257</v>
      </c>
      <c r="DE19" s="623"/>
      <c r="DF19" s="623"/>
      <c r="DG19" s="623"/>
      <c r="DH19" s="623"/>
      <c r="DI19" s="623"/>
      <c r="DJ19" s="623"/>
      <c r="DK19" s="623"/>
      <c r="DL19" s="623"/>
      <c r="DM19" s="623"/>
      <c r="DN19" s="623"/>
      <c r="DO19" s="623"/>
      <c r="DP19" s="624"/>
      <c r="DQ19" s="628" t="s">
        <v>130</v>
      </c>
      <c r="DR19" s="623"/>
      <c r="DS19" s="623"/>
      <c r="DT19" s="623"/>
      <c r="DU19" s="623"/>
      <c r="DV19" s="623"/>
      <c r="DW19" s="623"/>
      <c r="DX19" s="623"/>
      <c r="DY19" s="623"/>
      <c r="DZ19" s="623"/>
      <c r="EA19" s="623"/>
      <c r="EB19" s="623"/>
      <c r="EC19" s="659"/>
    </row>
    <row r="20" spans="2:133" ht="11.25" customHeight="1" x14ac:dyDescent="0.15">
      <c r="B20" s="689" t="s">
        <v>278</v>
      </c>
      <c r="C20" s="690"/>
      <c r="D20" s="690"/>
      <c r="E20" s="690"/>
      <c r="F20" s="690"/>
      <c r="G20" s="690"/>
      <c r="H20" s="690"/>
      <c r="I20" s="690"/>
      <c r="J20" s="690"/>
      <c r="K20" s="690"/>
      <c r="L20" s="690"/>
      <c r="M20" s="690"/>
      <c r="N20" s="690"/>
      <c r="O20" s="690"/>
      <c r="P20" s="690"/>
      <c r="Q20" s="691"/>
      <c r="R20" s="622">
        <v>5736</v>
      </c>
      <c r="S20" s="623"/>
      <c r="T20" s="623"/>
      <c r="U20" s="623"/>
      <c r="V20" s="623"/>
      <c r="W20" s="623"/>
      <c r="X20" s="623"/>
      <c r="Y20" s="624"/>
      <c r="Z20" s="660">
        <v>0</v>
      </c>
      <c r="AA20" s="660"/>
      <c r="AB20" s="660"/>
      <c r="AC20" s="660"/>
      <c r="AD20" s="661">
        <v>5736</v>
      </c>
      <c r="AE20" s="661"/>
      <c r="AF20" s="661"/>
      <c r="AG20" s="661"/>
      <c r="AH20" s="661"/>
      <c r="AI20" s="661"/>
      <c r="AJ20" s="661"/>
      <c r="AK20" s="661"/>
      <c r="AL20" s="625">
        <v>0</v>
      </c>
      <c r="AM20" s="626"/>
      <c r="AN20" s="626"/>
      <c r="AO20" s="662"/>
      <c r="AP20" s="619" t="s">
        <v>279</v>
      </c>
      <c r="AQ20" s="620"/>
      <c r="AR20" s="620"/>
      <c r="AS20" s="620"/>
      <c r="AT20" s="620"/>
      <c r="AU20" s="620"/>
      <c r="AV20" s="620"/>
      <c r="AW20" s="620"/>
      <c r="AX20" s="620"/>
      <c r="AY20" s="620"/>
      <c r="AZ20" s="620"/>
      <c r="BA20" s="620"/>
      <c r="BB20" s="620"/>
      <c r="BC20" s="620"/>
      <c r="BD20" s="620"/>
      <c r="BE20" s="620"/>
      <c r="BF20" s="621"/>
      <c r="BG20" s="622">
        <v>240945</v>
      </c>
      <c r="BH20" s="623"/>
      <c r="BI20" s="623"/>
      <c r="BJ20" s="623"/>
      <c r="BK20" s="623"/>
      <c r="BL20" s="623"/>
      <c r="BM20" s="623"/>
      <c r="BN20" s="624"/>
      <c r="BO20" s="660">
        <v>2.2999999999999998</v>
      </c>
      <c r="BP20" s="660"/>
      <c r="BQ20" s="660"/>
      <c r="BR20" s="660"/>
      <c r="BS20" s="661" t="s">
        <v>257</v>
      </c>
      <c r="BT20" s="661"/>
      <c r="BU20" s="661"/>
      <c r="BV20" s="661"/>
      <c r="BW20" s="661"/>
      <c r="BX20" s="661"/>
      <c r="BY20" s="661"/>
      <c r="BZ20" s="661"/>
      <c r="CA20" s="661"/>
      <c r="CB20" s="701"/>
      <c r="CD20" s="619" t="s">
        <v>280</v>
      </c>
      <c r="CE20" s="620"/>
      <c r="CF20" s="620"/>
      <c r="CG20" s="620"/>
      <c r="CH20" s="620"/>
      <c r="CI20" s="620"/>
      <c r="CJ20" s="620"/>
      <c r="CK20" s="620"/>
      <c r="CL20" s="620"/>
      <c r="CM20" s="620"/>
      <c r="CN20" s="620"/>
      <c r="CO20" s="620"/>
      <c r="CP20" s="620"/>
      <c r="CQ20" s="621"/>
      <c r="CR20" s="622">
        <v>44320264</v>
      </c>
      <c r="CS20" s="623"/>
      <c r="CT20" s="623"/>
      <c r="CU20" s="623"/>
      <c r="CV20" s="623"/>
      <c r="CW20" s="623"/>
      <c r="CX20" s="623"/>
      <c r="CY20" s="624"/>
      <c r="CZ20" s="660">
        <v>100</v>
      </c>
      <c r="DA20" s="660"/>
      <c r="DB20" s="660"/>
      <c r="DC20" s="660"/>
      <c r="DD20" s="628">
        <v>4531560</v>
      </c>
      <c r="DE20" s="623"/>
      <c r="DF20" s="623"/>
      <c r="DG20" s="623"/>
      <c r="DH20" s="623"/>
      <c r="DI20" s="623"/>
      <c r="DJ20" s="623"/>
      <c r="DK20" s="623"/>
      <c r="DL20" s="623"/>
      <c r="DM20" s="623"/>
      <c r="DN20" s="623"/>
      <c r="DO20" s="623"/>
      <c r="DP20" s="624"/>
      <c r="DQ20" s="628">
        <v>23410972</v>
      </c>
      <c r="DR20" s="623"/>
      <c r="DS20" s="623"/>
      <c r="DT20" s="623"/>
      <c r="DU20" s="623"/>
      <c r="DV20" s="623"/>
      <c r="DW20" s="623"/>
      <c r="DX20" s="623"/>
      <c r="DY20" s="623"/>
      <c r="DZ20" s="623"/>
      <c r="EA20" s="623"/>
      <c r="EB20" s="623"/>
      <c r="EC20" s="659"/>
    </row>
    <row r="21" spans="2:133" ht="11.25" customHeight="1" x14ac:dyDescent="0.15">
      <c r="B21" s="619" t="s">
        <v>281</v>
      </c>
      <c r="C21" s="620"/>
      <c r="D21" s="620"/>
      <c r="E21" s="620"/>
      <c r="F21" s="620"/>
      <c r="G21" s="620"/>
      <c r="H21" s="620"/>
      <c r="I21" s="620"/>
      <c r="J21" s="620"/>
      <c r="K21" s="620"/>
      <c r="L21" s="620"/>
      <c r="M21" s="620"/>
      <c r="N21" s="620"/>
      <c r="O21" s="620"/>
      <c r="P21" s="620"/>
      <c r="Q21" s="621"/>
      <c r="R21" s="622">
        <v>7991091</v>
      </c>
      <c r="S21" s="623"/>
      <c r="T21" s="623"/>
      <c r="U21" s="623"/>
      <c r="V21" s="623"/>
      <c r="W21" s="623"/>
      <c r="X21" s="623"/>
      <c r="Y21" s="624"/>
      <c r="Z21" s="660">
        <v>17.5</v>
      </c>
      <c r="AA21" s="660"/>
      <c r="AB21" s="660"/>
      <c r="AC21" s="660"/>
      <c r="AD21" s="661">
        <v>7089696</v>
      </c>
      <c r="AE21" s="661"/>
      <c r="AF21" s="661"/>
      <c r="AG21" s="661"/>
      <c r="AH21" s="661"/>
      <c r="AI21" s="661"/>
      <c r="AJ21" s="661"/>
      <c r="AK21" s="661"/>
      <c r="AL21" s="625">
        <v>35.299999999999997</v>
      </c>
      <c r="AM21" s="626"/>
      <c r="AN21" s="626"/>
      <c r="AO21" s="662"/>
      <c r="AP21" s="619" t="s">
        <v>282</v>
      </c>
      <c r="AQ21" s="699"/>
      <c r="AR21" s="699"/>
      <c r="AS21" s="699"/>
      <c r="AT21" s="699"/>
      <c r="AU21" s="699"/>
      <c r="AV21" s="699"/>
      <c r="AW21" s="699"/>
      <c r="AX21" s="699"/>
      <c r="AY21" s="699"/>
      <c r="AZ21" s="699"/>
      <c r="BA21" s="699"/>
      <c r="BB21" s="699"/>
      <c r="BC21" s="699"/>
      <c r="BD21" s="699"/>
      <c r="BE21" s="699"/>
      <c r="BF21" s="700"/>
      <c r="BG21" s="622">
        <v>15105</v>
      </c>
      <c r="BH21" s="623"/>
      <c r="BI21" s="623"/>
      <c r="BJ21" s="623"/>
      <c r="BK21" s="623"/>
      <c r="BL21" s="623"/>
      <c r="BM21" s="623"/>
      <c r="BN21" s="624"/>
      <c r="BO21" s="660">
        <v>0.1</v>
      </c>
      <c r="BP21" s="660"/>
      <c r="BQ21" s="660"/>
      <c r="BR21" s="660"/>
      <c r="BS21" s="661" t="s">
        <v>130</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283</v>
      </c>
      <c r="C22" s="620"/>
      <c r="D22" s="620"/>
      <c r="E22" s="620"/>
      <c r="F22" s="620"/>
      <c r="G22" s="620"/>
      <c r="H22" s="620"/>
      <c r="I22" s="620"/>
      <c r="J22" s="620"/>
      <c r="K22" s="620"/>
      <c r="L22" s="620"/>
      <c r="M22" s="620"/>
      <c r="N22" s="620"/>
      <c r="O22" s="620"/>
      <c r="P22" s="620"/>
      <c r="Q22" s="621"/>
      <c r="R22" s="622">
        <v>7089696</v>
      </c>
      <c r="S22" s="623"/>
      <c r="T22" s="623"/>
      <c r="U22" s="623"/>
      <c r="V22" s="623"/>
      <c r="W22" s="623"/>
      <c r="X22" s="623"/>
      <c r="Y22" s="624"/>
      <c r="Z22" s="660">
        <v>15.5</v>
      </c>
      <c r="AA22" s="660"/>
      <c r="AB22" s="660"/>
      <c r="AC22" s="660"/>
      <c r="AD22" s="661">
        <v>7089696</v>
      </c>
      <c r="AE22" s="661"/>
      <c r="AF22" s="661"/>
      <c r="AG22" s="661"/>
      <c r="AH22" s="661"/>
      <c r="AI22" s="661"/>
      <c r="AJ22" s="661"/>
      <c r="AK22" s="661"/>
      <c r="AL22" s="625">
        <v>35.299999999999997</v>
      </c>
      <c r="AM22" s="626"/>
      <c r="AN22" s="626"/>
      <c r="AO22" s="662"/>
      <c r="AP22" s="619" t="s">
        <v>284</v>
      </c>
      <c r="AQ22" s="699"/>
      <c r="AR22" s="699"/>
      <c r="AS22" s="699"/>
      <c r="AT22" s="699"/>
      <c r="AU22" s="699"/>
      <c r="AV22" s="699"/>
      <c r="AW22" s="699"/>
      <c r="AX22" s="699"/>
      <c r="AY22" s="699"/>
      <c r="AZ22" s="699"/>
      <c r="BA22" s="699"/>
      <c r="BB22" s="699"/>
      <c r="BC22" s="699"/>
      <c r="BD22" s="699"/>
      <c r="BE22" s="699"/>
      <c r="BF22" s="700"/>
      <c r="BG22" s="622" t="s">
        <v>130</v>
      </c>
      <c r="BH22" s="623"/>
      <c r="BI22" s="623"/>
      <c r="BJ22" s="623"/>
      <c r="BK22" s="623"/>
      <c r="BL22" s="623"/>
      <c r="BM22" s="623"/>
      <c r="BN22" s="624"/>
      <c r="BO22" s="660" t="s">
        <v>130</v>
      </c>
      <c r="BP22" s="660"/>
      <c r="BQ22" s="660"/>
      <c r="BR22" s="660"/>
      <c r="BS22" s="661" t="s">
        <v>130</v>
      </c>
      <c r="BT22" s="661"/>
      <c r="BU22" s="661"/>
      <c r="BV22" s="661"/>
      <c r="BW22" s="661"/>
      <c r="BX22" s="661"/>
      <c r="BY22" s="661"/>
      <c r="BZ22" s="661"/>
      <c r="CA22" s="661"/>
      <c r="CB22" s="701"/>
      <c r="CD22" s="674" t="s">
        <v>285</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286</v>
      </c>
      <c r="C23" s="620"/>
      <c r="D23" s="620"/>
      <c r="E23" s="620"/>
      <c r="F23" s="620"/>
      <c r="G23" s="620"/>
      <c r="H23" s="620"/>
      <c r="I23" s="620"/>
      <c r="J23" s="620"/>
      <c r="K23" s="620"/>
      <c r="L23" s="620"/>
      <c r="M23" s="620"/>
      <c r="N23" s="620"/>
      <c r="O23" s="620"/>
      <c r="P23" s="620"/>
      <c r="Q23" s="621"/>
      <c r="R23" s="622">
        <v>901395</v>
      </c>
      <c r="S23" s="623"/>
      <c r="T23" s="623"/>
      <c r="U23" s="623"/>
      <c r="V23" s="623"/>
      <c r="W23" s="623"/>
      <c r="X23" s="623"/>
      <c r="Y23" s="624"/>
      <c r="Z23" s="660">
        <v>2</v>
      </c>
      <c r="AA23" s="660"/>
      <c r="AB23" s="660"/>
      <c r="AC23" s="660"/>
      <c r="AD23" s="661" t="s">
        <v>130</v>
      </c>
      <c r="AE23" s="661"/>
      <c r="AF23" s="661"/>
      <c r="AG23" s="661"/>
      <c r="AH23" s="661"/>
      <c r="AI23" s="661"/>
      <c r="AJ23" s="661"/>
      <c r="AK23" s="661"/>
      <c r="AL23" s="625" t="s">
        <v>130</v>
      </c>
      <c r="AM23" s="626"/>
      <c r="AN23" s="626"/>
      <c r="AO23" s="662"/>
      <c r="AP23" s="619" t="s">
        <v>287</v>
      </c>
      <c r="AQ23" s="699"/>
      <c r="AR23" s="699"/>
      <c r="AS23" s="699"/>
      <c r="AT23" s="699"/>
      <c r="AU23" s="699"/>
      <c r="AV23" s="699"/>
      <c r="AW23" s="699"/>
      <c r="AX23" s="699"/>
      <c r="AY23" s="699"/>
      <c r="AZ23" s="699"/>
      <c r="BA23" s="699"/>
      <c r="BB23" s="699"/>
      <c r="BC23" s="699"/>
      <c r="BD23" s="699"/>
      <c r="BE23" s="699"/>
      <c r="BF23" s="700"/>
      <c r="BG23" s="622">
        <v>225840</v>
      </c>
      <c r="BH23" s="623"/>
      <c r="BI23" s="623"/>
      <c r="BJ23" s="623"/>
      <c r="BK23" s="623"/>
      <c r="BL23" s="623"/>
      <c r="BM23" s="623"/>
      <c r="BN23" s="624"/>
      <c r="BO23" s="660">
        <v>2.2000000000000002</v>
      </c>
      <c r="BP23" s="660"/>
      <c r="BQ23" s="660"/>
      <c r="BR23" s="660"/>
      <c r="BS23" s="661" t="s">
        <v>130</v>
      </c>
      <c r="BT23" s="661"/>
      <c r="BU23" s="661"/>
      <c r="BV23" s="661"/>
      <c r="BW23" s="661"/>
      <c r="BX23" s="661"/>
      <c r="BY23" s="661"/>
      <c r="BZ23" s="661"/>
      <c r="CA23" s="661"/>
      <c r="CB23" s="701"/>
      <c r="CD23" s="674" t="s">
        <v>226</v>
      </c>
      <c r="CE23" s="675"/>
      <c r="CF23" s="675"/>
      <c r="CG23" s="675"/>
      <c r="CH23" s="675"/>
      <c r="CI23" s="675"/>
      <c r="CJ23" s="675"/>
      <c r="CK23" s="675"/>
      <c r="CL23" s="675"/>
      <c r="CM23" s="675"/>
      <c r="CN23" s="675"/>
      <c r="CO23" s="675"/>
      <c r="CP23" s="675"/>
      <c r="CQ23" s="676"/>
      <c r="CR23" s="674" t="s">
        <v>288</v>
      </c>
      <c r="CS23" s="675"/>
      <c r="CT23" s="675"/>
      <c r="CU23" s="675"/>
      <c r="CV23" s="675"/>
      <c r="CW23" s="675"/>
      <c r="CX23" s="675"/>
      <c r="CY23" s="676"/>
      <c r="CZ23" s="674" t="s">
        <v>289</v>
      </c>
      <c r="DA23" s="675"/>
      <c r="DB23" s="675"/>
      <c r="DC23" s="676"/>
      <c r="DD23" s="674" t="s">
        <v>290</v>
      </c>
      <c r="DE23" s="675"/>
      <c r="DF23" s="675"/>
      <c r="DG23" s="675"/>
      <c r="DH23" s="675"/>
      <c r="DI23" s="675"/>
      <c r="DJ23" s="675"/>
      <c r="DK23" s="676"/>
      <c r="DL23" s="712" t="s">
        <v>291</v>
      </c>
      <c r="DM23" s="713"/>
      <c r="DN23" s="713"/>
      <c r="DO23" s="713"/>
      <c r="DP23" s="713"/>
      <c r="DQ23" s="713"/>
      <c r="DR23" s="713"/>
      <c r="DS23" s="713"/>
      <c r="DT23" s="713"/>
      <c r="DU23" s="713"/>
      <c r="DV23" s="714"/>
      <c r="DW23" s="674" t="s">
        <v>292</v>
      </c>
      <c r="DX23" s="675"/>
      <c r="DY23" s="675"/>
      <c r="DZ23" s="675"/>
      <c r="EA23" s="675"/>
      <c r="EB23" s="675"/>
      <c r="EC23" s="676"/>
    </row>
    <row r="24" spans="2:133" ht="11.25" customHeight="1" x14ac:dyDescent="0.15">
      <c r="B24" s="619" t="s">
        <v>293</v>
      </c>
      <c r="C24" s="620"/>
      <c r="D24" s="620"/>
      <c r="E24" s="620"/>
      <c r="F24" s="620"/>
      <c r="G24" s="620"/>
      <c r="H24" s="620"/>
      <c r="I24" s="620"/>
      <c r="J24" s="620"/>
      <c r="K24" s="620"/>
      <c r="L24" s="620"/>
      <c r="M24" s="620"/>
      <c r="N24" s="620"/>
      <c r="O24" s="620"/>
      <c r="P24" s="620"/>
      <c r="Q24" s="621"/>
      <c r="R24" s="622" t="s">
        <v>130</v>
      </c>
      <c r="S24" s="623"/>
      <c r="T24" s="623"/>
      <c r="U24" s="623"/>
      <c r="V24" s="623"/>
      <c r="W24" s="623"/>
      <c r="X24" s="623"/>
      <c r="Y24" s="624"/>
      <c r="Z24" s="660" t="s">
        <v>130</v>
      </c>
      <c r="AA24" s="660"/>
      <c r="AB24" s="660"/>
      <c r="AC24" s="660"/>
      <c r="AD24" s="661" t="s">
        <v>257</v>
      </c>
      <c r="AE24" s="661"/>
      <c r="AF24" s="661"/>
      <c r="AG24" s="661"/>
      <c r="AH24" s="661"/>
      <c r="AI24" s="661"/>
      <c r="AJ24" s="661"/>
      <c r="AK24" s="661"/>
      <c r="AL24" s="625" t="s">
        <v>130</v>
      </c>
      <c r="AM24" s="626"/>
      <c r="AN24" s="626"/>
      <c r="AO24" s="662"/>
      <c r="AP24" s="619" t="s">
        <v>294</v>
      </c>
      <c r="AQ24" s="699"/>
      <c r="AR24" s="699"/>
      <c r="AS24" s="699"/>
      <c r="AT24" s="699"/>
      <c r="AU24" s="699"/>
      <c r="AV24" s="699"/>
      <c r="AW24" s="699"/>
      <c r="AX24" s="699"/>
      <c r="AY24" s="699"/>
      <c r="AZ24" s="699"/>
      <c r="BA24" s="699"/>
      <c r="BB24" s="699"/>
      <c r="BC24" s="699"/>
      <c r="BD24" s="699"/>
      <c r="BE24" s="699"/>
      <c r="BF24" s="700"/>
      <c r="BG24" s="622" t="s">
        <v>257</v>
      </c>
      <c r="BH24" s="623"/>
      <c r="BI24" s="623"/>
      <c r="BJ24" s="623"/>
      <c r="BK24" s="623"/>
      <c r="BL24" s="623"/>
      <c r="BM24" s="623"/>
      <c r="BN24" s="624"/>
      <c r="BO24" s="660" t="s">
        <v>257</v>
      </c>
      <c r="BP24" s="660"/>
      <c r="BQ24" s="660"/>
      <c r="BR24" s="660"/>
      <c r="BS24" s="661" t="s">
        <v>130</v>
      </c>
      <c r="BT24" s="661"/>
      <c r="BU24" s="661"/>
      <c r="BV24" s="661"/>
      <c r="BW24" s="661"/>
      <c r="BX24" s="661"/>
      <c r="BY24" s="661"/>
      <c r="BZ24" s="661"/>
      <c r="CA24" s="661"/>
      <c r="CB24" s="701"/>
      <c r="CD24" s="680" t="s">
        <v>295</v>
      </c>
      <c r="CE24" s="681"/>
      <c r="CF24" s="681"/>
      <c r="CG24" s="681"/>
      <c r="CH24" s="681"/>
      <c r="CI24" s="681"/>
      <c r="CJ24" s="681"/>
      <c r="CK24" s="681"/>
      <c r="CL24" s="681"/>
      <c r="CM24" s="681"/>
      <c r="CN24" s="681"/>
      <c r="CO24" s="681"/>
      <c r="CP24" s="681"/>
      <c r="CQ24" s="682"/>
      <c r="CR24" s="677">
        <v>19083080</v>
      </c>
      <c r="CS24" s="678"/>
      <c r="CT24" s="678"/>
      <c r="CU24" s="678"/>
      <c r="CV24" s="678"/>
      <c r="CW24" s="678"/>
      <c r="CX24" s="678"/>
      <c r="CY24" s="703"/>
      <c r="CZ24" s="704">
        <v>43.1</v>
      </c>
      <c r="DA24" s="686"/>
      <c r="DB24" s="686"/>
      <c r="DC24" s="706"/>
      <c r="DD24" s="702">
        <v>11715367</v>
      </c>
      <c r="DE24" s="678"/>
      <c r="DF24" s="678"/>
      <c r="DG24" s="678"/>
      <c r="DH24" s="678"/>
      <c r="DI24" s="678"/>
      <c r="DJ24" s="678"/>
      <c r="DK24" s="703"/>
      <c r="DL24" s="702">
        <v>11519038</v>
      </c>
      <c r="DM24" s="678"/>
      <c r="DN24" s="678"/>
      <c r="DO24" s="678"/>
      <c r="DP24" s="678"/>
      <c r="DQ24" s="678"/>
      <c r="DR24" s="678"/>
      <c r="DS24" s="678"/>
      <c r="DT24" s="678"/>
      <c r="DU24" s="678"/>
      <c r="DV24" s="703"/>
      <c r="DW24" s="704">
        <v>56.4</v>
      </c>
      <c r="DX24" s="686"/>
      <c r="DY24" s="686"/>
      <c r="DZ24" s="686"/>
      <c r="EA24" s="686"/>
      <c r="EB24" s="686"/>
      <c r="EC24" s="705"/>
    </row>
    <row r="25" spans="2:133" ht="11.25" customHeight="1" x14ac:dyDescent="0.15">
      <c r="B25" s="619" t="s">
        <v>296</v>
      </c>
      <c r="C25" s="620"/>
      <c r="D25" s="620"/>
      <c r="E25" s="620"/>
      <c r="F25" s="620"/>
      <c r="G25" s="620"/>
      <c r="H25" s="620"/>
      <c r="I25" s="620"/>
      <c r="J25" s="620"/>
      <c r="K25" s="620"/>
      <c r="L25" s="620"/>
      <c r="M25" s="620"/>
      <c r="N25" s="620"/>
      <c r="O25" s="620"/>
      <c r="P25" s="620"/>
      <c r="Q25" s="621"/>
      <c r="R25" s="622">
        <v>21099084</v>
      </c>
      <c r="S25" s="623"/>
      <c r="T25" s="623"/>
      <c r="U25" s="623"/>
      <c r="V25" s="623"/>
      <c r="W25" s="623"/>
      <c r="X25" s="623"/>
      <c r="Y25" s="624"/>
      <c r="Z25" s="660">
        <v>46.1</v>
      </c>
      <c r="AA25" s="660"/>
      <c r="AB25" s="660"/>
      <c r="AC25" s="660"/>
      <c r="AD25" s="661">
        <v>19971849</v>
      </c>
      <c r="AE25" s="661"/>
      <c r="AF25" s="661"/>
      <c r="AG25" s="661"/>
      <c r="AH25" s="661"/>
      <c r="AI25" s="661"/>
      <c r="AJ25" s="661"/>
      <c r="AK25" s="661"/>
      <c r="AL25" s="625">
        <v>99.5</v>
      </c>
      <c r="AM25" s="626"/>
      <c r="AN25" s="626"/>
      <c r="AO25" s="662"/>
      <c r="AP25" s="619" t="s">
        <v>297</v>
      </c>
      <c r="AQ25" s="699"/>
      <c r="AR25" s="699"/>
      <c r="AS25" s="699"/>
      <c r="AT25" s="699"/>
      <c r="AU25" s="699"/>
      <c r="AV25" s="699"/>
      <c r="AW25" s="699"/>
      <c r="AX25" s="699"/>
      <c r="AY25" s="699"/>
      <c r="AZ25" s="699"/>
      <c r="BA25" s="699"/>
      <c r="BB25" s="699"/>
      <c r="BC25" s="699"/>
      <c r="BD25" s="699"/>
      <c r="BE25" s="699"/>
      <c r="BF25" s="700"/>
      <c r="BG25" s="622" t="s">
        <v>130</v>
      </c>
      <c r="BH25" s="623"/>
      <c r="BI25" s="623"/>
      <c r="BJ25" s="623"/>
      <c r="BK25" s="623"/>
      <c r="BL25" s="623"/>
      <c r="BM25" s="623"/>
      <c r="BN25" s="624"/>
      <c r="BO25" s="660" t="s">
        <v>130</v>
      </c>
      <c r="BP25" s="660"/>
      <c r="BQ25" s="660"/>
      <c r="BR25" s="660"/>
      <c r="BS25" s="661" t="s">
        <v>257</v>
      </c>
      <c r="BT25" s="661"/>
      <c r="BU25" s="661"/>
      <c r="BV25" s="661"/>
      <c r="BW25" s="661"/>
      <c r="BX25" s="661"/>
      <c r="BY25" s="661"/>
      <c r="BZ25" s="661"/>
      <c r="CA25" s="661"/>
      <c r="CB25" s="701"/>
      <c r="CD25" s="619" t="s">
        <v>298</v>
      </c>
      <c r="CE25" s="620"/>
      <c r="CF25" s="620"/>
      <c r="CG25" s="620"/>
      <c r="CH25" s="620"/>
      <c r="CI25" s="620"/>
      <c r="CJ25" s="620"/>
      <c r="CK25" s="620"/>
      <c r="CL25" s="620"/>
      <c r="CM25" s="620"/>
      <c r="CN25" s="620"/>
      <c r="CO25" s="620"/>
      <c r="CP25" s="620"/>
      <c r="CQ25" s="621"/>
      <c r="CR25" s="622">
        <v>5914745</v>
      </c>
      <c r="CS25" s="635"/>
      <c r="CT25" s="635"/>
      <c r="CU25" s="635"/>
      <c r="CV25" s="635"/>
      <c r="CW25" s="635"/>
      <c r="CX25" s="635"/>
      <c r="CY25" s="636"/>
      <c r="CZ25" s="625">
        <v>13.3</v>
      </c>
      <c r="DA25" s="637"/>
      <c r="DB25" s="637"/>
      <c r="DC25" s="638"/>
      <c r="DD25" s="628">
        <v>5176864</v>
      </c>
      <c r="DE25" s="635"/>
      <c r="DF25" s="635"/>
      <c r="DG25" s="635"/>
      <c r="DH25" s="635"/>
      <c r="DI25" s="635"/>
      <c r="DJ25" s="635"/>
      <c r="DK25" s="636"/>
      <c r="DL25" s="628">
        <v>4995720</v>
      </c>
      <c r="DM25" s="635"/>
      <c r="DN25" s="635"/>
      <c r="DO25" s="635"/>
      <c r="DP25" s="635"/>
      <c r="DQ25" s="635"/>
      <c r="DR25" s="635"/>
      <c r="DS25" s="635"/>
      <c r="DT25" s="635"/>
      <c r="DU25" s="635"/>
      <c r="DV25" s="636"/>
      <c r="DW25" s="625">
        <v>24.4</v>
      </c>
      <c r="DX25" s="637"/>
      <c r="DY25" s="637"/>
      <c r="DZ25" s="637"/>
      <c r="EA25" s="637"/>
      <c r="EB25" s="637"/>
      <c r="EC25" s="649"/>
    </row>
    <row r="26" spans="2:133" ht="11.25" customHeight="1" x14ac:dyDescent="0.15">
      <c r="B26" s="619" t="s">
        <v>299</v>
      </c>
      <c r="C26" s="620"/>
      <c r="D26" s="620"/>
      <c r="E26" s="620"/>
      <c r="F26" s="620"/>
      <c r="G26" s="620"/>
      <c r="H26" s="620"/>
      <c r="I26" s="620"/>
      <c r="J26" s="620"/>
      <c r="K26" s="620"/>
      <c r="L26" s="620"/>
      <c r="M26" s="620"/>
      <c r="N26" s="620"/>
      <c r="O26" s="620"/>
      <c r="P26" s="620"/>
      <c r="Q26" s="621"/>
      <c r="R26" s="622">
        <v>8566</v>
      </c>
      <c r="S26" s="623"/>
      <c r="T26" s="623"/>
      <c r="U26" s="623"/>
      <c r="V26" s="623"/>
      <c r="W26" s="623"/>
      <c r="X26" s="623"/>
      <c r="Y26" s="624"/>
      <c r="Z26" s="660">
        <v>0</v>
      </c>
      <c r="AA26" s="660"/>
      <c r="AB26" s="660"/>
      <c r="AC26" s="660"/>
      <c r="AD26" s="661">
        <v>8566</v>
      </c>
      <c r="AE26" s="661"/>
      <c r="AF26" s="661"/>
      <c r="AG26" s="661"/>
      <c r="AH26" s="661"/>
      <c r="AI26" s="661"/>
      <c r="AJ26" s="661"/>
      <c r="AK26" s="661"/>
      <c r="AL26" s="625">
        <v>0</v>
      </c>
      <c r="AM26" s="626"/>
      <c r="AN26" s="626"/>
      <c r="AO26" s="662"/>
      <c r="AP26" s="619" t="s">
        <v>300</v>
      </c>
      <c r="AQ26" s="699"/>
      <c r="AR26" s="699"/>
      <c r="AS26" s="699"/>
      <c r="AT26" s="699"/>
      <c r="AU26" s="699"/>
      <c r="AV26" s="699"/>
      <c r="AW26" s="699"/>
      <c r="AX26" s="699"/>
      <c r="AY26" s="699"/>
      <c r="AZ26" s="699"/>
      <c r="BA26" s="699"/>
      <c r="BB26" s="699"/>
      <c r="BC26" s="699"/>
      <c r="BD26" s="699"/>
      <c r="BE26" s="699"/>
      <c r="BF26" s="700"/>
      <c r="BG26" s="622" t="s">
        <v>257</v>
      </c>
      <c r="BH26" s="623"/>
      <c r="BI26" s="623"/>
      <c r="BJ26" s="623"/>
      <c r="BK26" s="623"/>
      <c r="BL26" s="623"/>
      <c r="BM26" s="623"/>
      <c r="BN26" s="624"/>
      <c r="BO26" s="660" t="s">
        <v>257</v>
      </c>
      <c r="BP26" s="660"/>
      <c r="BQ26" s="660"/>
      <c r="BR26" s="660"/>
      <c r="BS26" s="661" t="s">
        <v>130</v>
      </c>
      <c r="BT26" s="661"/>
      <c r="BU26" s="661"/>
      <c r="BV26" s="661"/>
      <c r="BW26" s="661"/>
      <c r="BX26" s="661"/>
      <c r="BY26" s="661"/>
      <c r="BZ26" s="661"/>
      <c r="CA26" s="661"/>
      <c r="CB26" s="701"/>
      <c r="CD26" s="619" t="s">
        <v>301</v>
      </c>
      <c r="CE26" s="620"/>
      <c r="CF26" s="620"/>
      <c r="CG26" s="620"/>
      <c r="CH26" s="620"/>
      <c r="CI26" s="620"/>
      <c r="CJ26" s="620"/>
      <c r="CK26" s="620"/>
      <c r="CL26" s="620"/>
      <c r="CM26" s="620"/>
      <c r="CN26" s="620"/>
      <c r="CO26" s="620"/>
      <c r="CP26" s="620"/>
      <c r="CQ26" s="621"/>
      <c r="CR26" s="622">
        <v>3237874</v>
      </c>
      <c r="CS26" s="623"/>
      <c r="CT26" s="623"/>
      <c r="CU26" s="623"/>
      <c r="CV26" s="623"/>
      <c r="CW26" s="623"/>
      <c r="CX26" s="623"/>
      <c r="CY26" s="624"/>
      <c r="CZ26" s="625">
        <v>7.3</v>
      </c>
      <c r="DA26" s="637"/>
      <c r="DB26" s="637"/>
      <c r="DC26" s="638"/>
      <c r="DD26" s="628">
        <v>2952406</v>
      </c>
      <c r="DE26" s="623"/>
      <c r="DF26" s="623"/>
      <c r="DG26" s="623"/>
      <c r="DH26" s="623"/>
      <c r="DI26" s="623"/>
      <c r="DJ26" s="623"/>
      <c r="DK26" s="624"/>
      <c r="DL26" s="628" t="s">
        <v>130</v>
      </c>
      <c r="DM26" s="623"/>
      <c r="DN26" s="623"/>
      <c r="DO26" s="623"/>
      <c r="DP26" s="623"/>
      <c r="DQ26" s="623"/>
      <c r="DR26" s="623"/>
      <c r="DS26" s="623"/>
      <c r="DT26" s="623"/>
      <c r="DU26" s="623"/>
      <c r="DV26" s="624"/>
      <c r="DW26" s="625" t="s">
        <v>130</v>
      </c>
      <c r="DX26" s="637"/>
      <c r="DY26" s="637"/>
      <c r="DZ26" s="637"/>
      <c r="EA26" s="637"/>
      <c r="EB26" s="637"/>
      <c r="EC26" s="649"/>
    </row>
    <row r="27" spans="2:133" ht="11.25" customHeight="1" x14ac:dyDescent="0.15">
      <c r="B27" s="619" t="s">
        <v>302</v>
      </c>
      <c r="C27" s="620"/>
      <c r="D27" s="620"/>
      <c r="E27" s="620"/>
      <c r="F27" s="620"/>
      <c r="G27" s="620"/>
      <c r="H27" s="620"/>
      <c r="I27" s="620"/>
      <c r="J27" s="620"/>
      <c r="K27" s="620"/>
      <c r="L27" s="620"/>
      <c r="M27" s="620"/>
      <c r="N27" s="620"/>
      <c r="O27" s="620"/>
      <c r="P27" s="620"/>
      <c r="Q27" s="621"/>
      <c r="R27" s="622">
        <v>275841</v>
      </c>
      <c r="S27" s="623"/>
      <c r="T27" s="623"/>
      <c r="U27" s="623"/>
      <c r="V27" s="623"/>
      <c r="W27" s="623"/>
      <c r="X27" s="623"/>
      <c r="Y27" s="624"/>
      <c r="Z27" s="660">
        <v>0.6</v>
      </c>
      <c r="AA27" s="660"/>
      <c r="AB27" s="660"/>
      <c r="AC27" s="660"/>
      <c r="AD27" s="661" t="s">
        <v>130</v>
      </c>
      <c r="AE27" s="661"/>
      <c r="AF27" s="661"/>
      <c r="AG27" s="661"/>
      <c r="AH27" s="661"/>
      <c r="AI27" s="661"/>
      <c r="AJ27" s="661"/>
      <c r="AK27" s="661"/>
      <c r="AL27" s="625" t="s">
        <v>130</v>
      </c>
      <c r="AM27" s="626"/>
      <c r="AN27" s="626"/>
      <c r="AO27" s="662"/>
      <c r="AP27" s="619" t="s">
        <v>303</v>
      </c>
      <c r="AQ27" s="620"/>
      <c r="AR27" s="620"/>
      <c r="AS27" s="620"/>
      <c r="AT27" s="620"/>
      <c r="AU27" s="620"/>
      <c r="AV27" s="620"/>
      <c r="AW27" s="620"/>
      <c r="AX27" s="620"/>
      <c r="AY27" s="620"/>
      <c r="AZ27" s="620"/>
      <c r="BA27" s="620"/>
      <c r="BB27" s="620"/>
      <c r="BC27" s="620"/>
      <c r="BD27" s="620"/>
      <c r="BE27" s="620"/>
      <c r="BF27" s="621"/>
      <c r="BG27" s="622">
        <v>10379565</v>
      </c>
      <c r="BH27" s="623"/>
      <c r="BI27" s="623"/>
      <c r="BJ27" s="623"/>
      <c r="BK27" s="623"/>
      <c r="BL27" s="623"/>
      <c r="BM27" s="623"/>
      <c r="BN27" s="624"/>
      <c r="BO27" s="660">
        <v>100</v>
      </c>
      <c r="BP27" s="660"/>
      <c r="BQ27" s="660"/>
      <c r="BR27" s="660"/>
      <c r="BS27" s="661">
        <v>459274</v>
      </c>
      <c r="BT27" s="661"/>
      <c r="BU27" s="661"/>
      <c r="BV27" s="661"/>
      <c r="BW27" s="661"/>
      <c r="BX27" s="661"/>
      <c r="BY27" s="661"/>
      <c r="BZ27" s="661"/>
      <c r="CA27" s="661"/>
      <c r="CB27" s="701"/>
      <c r="CD27" s="619" t="s">
        <v>304</v>
      </c>
      <c r="CE27" s="620"/>
      <c r="CF27" s="620"/>
      <c r="CG27" s="620"/>
      <c r="CH27" s="620"/>
      <c r="CI27" s="620"/>
      <c r="CJ27" s="620"/>
      <c r="CK27" s="620"/>
      <c r="CL27" s="620"/>
      <c r="CM27" s="620"/>
      <c r="CN27" s="620"/>
      <c r="CO27" s="620"/>
      <c r="CP27" s="620"/>
      <c r="CQ27" s="621"/>
      <c r="CR27" s="622">
        <v>9053907</v>
      </c>
      <c r="CS27" s="635"/>
      <c r="CT27" s="635"/>
      <c r="CU27" s="635"/>
      <c r="CV27" s="635"/>
      <c r="CW27" s="635"/>
      <c r="CX27" s="635"/>
      <c r="CY27" s="636"/>
      <c r="CZ27" s="625">
        <v>20.399999999999999</v>
      </c>
      <c r="DA27" s="637"/>
      <c r="DB27" s="637"/>
      <c r="DC27" s="638"/>
      <c r="DD27" s="628">
        <v>2501474</v>
      </c>
      <c r="DE27" s="635"/>
      <c r="DF27" s="635"/>
      <c r="DG27" s="635"/>
      <c r="DH27" s="635"/>
      <c r="DI27" s="635"/>
      <c r="DJ27" s="635"/>
      <c r="DK27" s="636"/>
      <c r="DL27" s="628">
        <v>2486289</v>
      </c>
      <c r="DM27" s="635"/>
      <c r="DN27" s="635"/>
      <c r="DO27" s="635"/>
      <c r="DP27" s="635"/>
      <c r="DQ27" s="635"/>
      <c r="DR27" s="635"/>
      <c r="DS27" s="635"/>
      <c r="DT27" s="635"/>
      <c r="DU27" s="635"/>
      <c r="DV27" s="636"/>
      <c r="DW27" s="625">
        <v>12.2</v>
      </c>
      <c r="DX27" s="637"/>
      <c r="DY27" s="637"/>
      <c r="DZ27" s="637"/>
      <c r="EA27" s="637"/>
      <c r="EB27" s="637"/>
      <c r="EC27" s="649"/>
    </row>
    <row r="28" spans="2:133" ht="11.25" customHeight="1" x14ac:dyDescent="0.15">
      <c r="B28" s="619" t="s">
        <v>305</v>
      </c>
      <c r="C28" s="620"/>
      <c r="D28" s="620"/>
      <c r="E28" s="620"/>
      <c r="F28" s="620"/>
      <c r="G28" s="620"/>
      <c r="H28" s="620"/>
      <c r="I28" s="620"/>
      <c r="J28" s="620"/>
      <c r="K28" s="620"/>
      <c r="L28" s="620"/>
      <c r="M28" s="620"/>
      <c r="N28" s="620"/>
      <c r="O28" s="620"/>
      <c r="P28" s="620"/>
      <c r="Q28" s="621"/>
      <c r="R28" s="622">
        <v>332863</v>
      </c>
      <c r="S28" s="623"/>
      <c r="T28" s="623"/>
      <c r="U28" s="623"/>
      <c r="V28" s="623"/>
      <c r="W28" s="623"/>
      <c r="X28" s="623"/>
      <c r="Y28" s="624"/>
      <c r="Z28" s="660">
        <v>0.7</v>
      </c>
      <c r="AA28" s="660"/>
      <c r="AB28" s="660"/>
      <c r="AC28" s="660"/>
      <c r="AD28" s="661">
        <v>91113</v>
      </c>
      <c r="AE28" s="661"/>
      <c r="AF28" s="661"/>
      <c r="AG28" s="661"/>
      <c r="AH28" s="661"/>
      <c r="AI28" s="661"/>
      <c r="AJ28" s="661"/>
      <c r="AK28" s="661"/>
      <c r="AL28" s="625">
        <v>0.5</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306</v>
      </c>
      <c r="CE28" s="620"/>
      <c r="CF28" s="620"/>
      <c r="CG28" s="620"/>
      <c r="CH28" s="620"/>
      <c r="CI28" s="620"/>
      <c r="CJ28" s="620"/>
      <c r="CK28" s="620"/>
      <c r="CL28" s="620"/>
      <c r="CM28" s="620"/>
      <c r="CN28" s="620"/>
      <c r="CO28" s="620"/>
      <c r="CP28" s="620"/>
      <c r="CQ28" s="621"/>
      <c r="CR28" s="622">
        <v>4114428</v>
      </c>
      <c r="CS28" s="623"/>
      <c r="CT28" s="623"/>
      <c r="CU28" s="623"/>
      <c r="CV28" s="623"/>
      <c r="CW28" s="623"/>
      <c r="CX28" s="623"/>
      <c r="CY28" s="624"/>
      <c r="CZ28" s="625">
        <v>9.3000000000000007</v>
      </c>
      <c r="DA28" s="637"/>
      <c r="DB28" s="637"/>
      <c r="DC28" s="638"/>
      <c r="DD28" s="628">
        <v>4037029</v>
      </c>
      <c r="DE28" s="623"/>
      <c r="DF28" s="623"/>
      <c r="DG28" s="623"/>
      <c r="DH28" s="623"/>
      <c r="DI28" s="623"/>
      <c r="DJ28" s="623"/>
      <c r="DK28" s="624"/>
      <c r="DL28" s="628">
        <v>4037029</v>
      </c>
      <c r="DM28" s="623"/>
      <c r="DN28" s="623"/>
      <c r="DO28" s="623"/>
      <c r="DP28" s="623"/>
      <c r="DQ28" s="623"/>
      <c r="DR28" s="623"/>
      <c r="DS28" s="623"/>
      <c r="DT28" s="623"/>
      <c r="DU28" s="623"/>
      <c r="DV28" s="624"/>
      <c r="DW28" s="625">
        <v>19.8</v>
      </c>
      <c r="DX28" s="637"/>
      <c r="DY28" s="637"/>
      <c r="DZ28" s="637"/>
      <c r="EA28" s="637"/>
      <c r="EB28" s="637"/>
      <c r="EC28" s="649"/>
    </row>
    <row r="29" spans="2:133" ht="11.25" customHeight="1" x14ac:dyDescent="0.15">
      <c r="B29" s="619" t="s">
        <v>307</v>
      </c>
      <c r="C29" s="620"/>
      <c r="D29" s="620"/>
      <c r="E29" s="620"/>
      <c r="F29" s="620"/>
      <c r="G29" s="620"/>
      <c r="H29" s="620"/>
      <c r="I29" s="620"/>
      <c r="J29" s="620"/>
      <c r="K29" s="620"/>
      <c r="L29" s="620"/>
      <c r="M29" s="620"/>
      <c r="N29" s="620"/>
      <c r="O29" s="620"/>
      <c r="P29" s="620"/>
      <c r="Q29" s="621"/>
      <c r="R29" s="622">
        <v>425035</v>
      </c>
      <c r="S29" s="623"/>
      <c r="T29" s="623"/>
      <c r="U29" s="623"/>
      <c r="V29" s="623"/>
      <c r="W29" s="623"/>
      <c r="X29" s="623"/>
      <c r="Y29" s="624"/>
      <c r="Z29" s="660">
        <v>0.9</v>
      </c>
      <c r="AA29" s="660"/>
      <c r="AB29" s="660"/>
      <c r="AC29" s="660"/>
      <c r="AD29" s="661" t="s">
        <v>257</v>
      </c>
      <c r="AE29" s="661"/>
      <c r="AF29" s="661"/>
      <c r="AG29" s="661"/>
      <c r="AH29" s="661"/>
      <c r="AI29" s="661"/>
      <c r="AJ29" s="661"/>
      <c r="AK29" s="661"/>
      <c r="AL29" s="625" t="s">
        <v>130</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308</v>
      </c>
      <c r="CE29" s="642"/>
      <c r="CF29" s="619" t="s">
        <v>71</v>
      </c>
      <c r="CG29" s="620"/>
      <c r="CH29" s="620"/>
      <c r="CI29" s="620"/>
      <c r="CJ29" s="620"/>
      <c r="CK29" s="620"/>
      <c r="CL29" s="620"/>
      <c r="CM29" s="620"/>
      <c r="CN29" s="620"/>
      <c r="CO29" s="620"/>
      <c r="CP29" s="620"/>
      <c r="CQ29" s="621"/>
      <c r="CR29" s="622">
        <v>4114428</v>
      </c>
      <c r="CS29" s="635"/>
      <c r="CT29" s="635"/>
      <c r="CU29" s="635"/>
      <c r="CV29" s="635"/>
      <c r="CW29" s="635"/>
      <c r="CX29" s="635"/>
      <c r="CY29" s="636"/>
      <c r="CZ29" s="625">
        <v>9.3000000000000007</v>
      </c>
      <c r="DA29" s="637"/>
      <c r="DB29" s="637"/>
      <c r="DC29" s="638"/>
      <c r="DD29" s="628">
        <v>4037029</v>
      </c>
      <c r="DE29" s="635"/>
      <c r="DF29" s="635"/>
      <c r="DG29" s="635"/>
      <c r="DH29" s="635"/>
      <c r="DI29" s="635"/>
      <c r="DJ29" s="635"/>
      <c r="DK29" s="636"/>
      <c r="DL29" s="628">
        <v>4037029</v>
      </c>
      <c r="DM29" s="635"/>
      <c r="DN29" s="635"/>
      <c r="DO29" s="635"/>
      <c r="DP29" s="635"/>
      <c r="DQ29" s="635"/>
      <c r="DR29" s="635"/>
      <c r="DS29" s="635"/>
      <c r="DT29" s="635"/>
      <c r="DU29" s="635"/>
      <c r="DV29" s="636"/>
      <c r="DW29" s="625">
        <v>19.8</v>
      </c>
      <c r="DX29" s="637"/>
      <c r="DY29" s="637"/>
      <c r="DZ29" s="637"/>
      <c r="EA29" s="637"/>
      <c r="EB29" s="637"/>
      <c r="EC29" s="649"/>
    </row>
    <row r="30" spans="2:133" ht="11.25" customHeight="1" x14ac:dyDescent="0.15">
      <c r="B30" s="619" t="s">
        <v>309</v>
      </c>
      <c r="C30" s="620"/>
      <c r="D30" s="620"/>
      <c r="E30" s="620"/>
      <c r="F30" s="620"/>
      <c r="G30" s="620"/>
      <c r="H30" s="620"/>
      <c r="I30" s="620"/>
      <c r="J30" s="620"/>
      <c r="K30" s="620"/>
      <c r="L30" s="620"/>
      <c r="M30" s="620"/>
      <c r="N30" s="620"/>
      <c r="O30" s="620"/>
      <c r="P30" s="620"/>
      <c r="Q30" s="621"/>
      <c r="R30" s="622">
        <v>8294950</v>
      </c>
      <c r="S30" s="623"/>
      <c r="T30" s="623"/>
      <c r="U30" s="623"/>
      <c r="V30" s="623"/>
      <c r="W30" s="623"/>
      <c r="X30" s="623"/>
      <c r="Y30" s="624"/>
      <c r="Z30" s="660">
        <v>18.100000000000001</v>
      </c>
      <c r="AA30" s="660"/>
      <c r="AB30" s="660"/>
      <c r="AC30" s="660"/>
      <c r="AD30" s="661" t="s">
        <v>130</v>
      </c>
      <c r="AE30" s="661"/>
      <c r="AF30" s="661"/>
      <c r="AG30" s="661"/>
      <c r="AH30" s="661"/>
      <c r="AI30" s="661"/>
      <c r="AJ30" s="661"/>
      <c r="AK30" s="661"/>
      <c r="AL30" s="625" t="s">
        <v>130</v>
      </c>
      <c r="AM30" s="626"/>
      <c r="AN30" s="626"/>
      <c r="AO30" s="662"/>
      <c r="AP30" s="674" t="s">
        <v>226</v>
      </c>
      <c r="AQ30" s="675"/>
      <c r="AR30" s="675"/>
      <c r="AS30" s="675"/>
      <c r="AT30" s="675"/>
      <c r="AU30" s="675"/>
      <c r="AV30" s="675"/>
      <c r="AW30" s="675"/>
      <c r="AX30" s="675"/>
      <c r="AY30" s="675"/>
      <c r="AZ30" s="675"/>
      <c r="BA30" s="675"/>
      <c r="BB30" s="675"/>
      <c r="BC30" s="675"/>
      <c r="BD30" s="675"/>
      <c r="BE30" s="675"/>
      <c r="BF30" s="676"/>
      <c r="BG30" s="674" t="s">
        <v>310</v>
      </c>
      <c r="BH30" s="692"/>
      <c r="BI30" s="692"/>
      <c r="BJ30" s="692"/>
      <c r="BK30" s="692"/>
      <c r="BL30" s="692"/>
      <c r="BM30" s="692"/>
      <c r="BN30" s="692"/>
      <c r="BO30" s="692"/>
      <c r="BP30" s="692"/>
      <c r="BQ30" s="693"/>
      <c r="BR30" s="674" t="s">
        <v>311</v>
      </c>
      <c r="BS30" s="692"/>
      <c r="BT30" s="692"/>
      <c r="BU30" s="692"/>
      <c r="BV30" s="692"/>
      <c r="BW30" s="692"/>
      <c r="BX30" s="692"/>
      <c r="BY30" s="692"/>
      <c r="BZ30" s="692"/>
      <c r="CA30" s="692"/>
      <c r="CB30" s="693"/>
      <c r="CD30" s="643"/>
      <c r="CE30" s="644"/>
      <c r="CF30" s="619" t="s">
        <v>312</v>
      </c>
      <c r="CG30" s="620"/>
      <c r="CH30" s="620"/>
      <c r="CI30" s="620"/>
      <c r="CJ30" s="620"/>
      <c r="CK30" s="620"/>
      <c r="CL30" s="620"/>
      <c r="CM30" s="620"/>
      <c r="CN30" s="620"/>
      <c r="CO30" s="620"/>
      <c r="CP30" s="620"/>
      <c r="CQ30" s="621"/>
      <c r="CR30" s="622">
        <v>3947190</v>
      </c>
      <c r="CS30" s="623"/>
      <c r="CT30" s="623"/>
      <c r="CU30" s="623"/>
      <c r="CV30" s="623"/>
      <c r="CW30" s="623"/>
      <c r="CX30" s="623"/>
      <c r="CY30" s="624"/>
      <c r="CZ30" s="625">
        <v>8.9</v>
      </c>
      <c r="DA30" s="637"/>
      <c r="DB30" s="637"/>
      <c r="DC30" s="638"/>
      <c r="DD30" s="628">
        <v>3870428</v>
      </c>
      <c r="DE30" s="623"/>
      <c r="DF30" s="623"/>
      <c r="DG30" s="623"/>
      <c r="DH30" s="623"/>
      <c r="DI30" s="623"/>
      <c r="DJ30" s="623"/>
      <c r="DK30" s="624"/>
      <c r="DL30" s="628">
        <v>3870428</v>
      </c>
      <c r="DM30" s="623"/>
      <c r="DN30" s="623"/>
      <c r="DO30" s="623"/>
      <c r="DP30" s="623"/>
      <c r="DQ30" s="623"/>
      <c r="DR30" s="623"/>
      <c r="DS30" s="623"/>
      <c r="DT30" s="623"/>
      <c r="DU30" s="623"/>
      <c r="DV30" s="624"/>
      <c r="DW30" s="625">
        <v>18.899999999999999</v>
      </c>
      <c r="DX30" s="637"/>
      <c r="DY30" s="637"/>
      <c r="DZ30" s="637"/>
      <c r="EA30" s="637"/>
      <c r="EB30" s="637"/>
      <c r="EC30" s="649"/>
    </row>
    <row r="31" spans="2:133" ht="11.25" customHeight="1" x14ac:dyDescent="0.15">
      <c r="B31" s="689" t="s">
        <v>313</v>
      </c>
      <c r="C31" s="690"/>
      <c r="D31" s="690"/>
      <c r="E31" s="690"/>
      <c r="F31" s="690"/>
      <c r="G31" s="690"/>
      <c r="H31" s="690"/>
      <c r="I31" s="690"/>
      <c r="J31" s="690"/>
      <c r="K31" s="690"/>
      <c r="L31" s="690"/>
      <c r="M31" s="690"/>
      <c r="N31" s="690"/>
      <c r="O31" s="690"/>
      <c r="P31" s="690"/>
      <c r="Q31" s="691"/>
      <c r="R31" s="622" t="s">
        <v>130</v>
      </c>
      <c r="S31" s="623"/>
      <c r="T31" s="623"/>
      <c r="U31" s="623"/>
      <c r="V31" s="623"/>
      <c r="W31" s="623"/>
      <c r="X31" s="623"/>
      <c r="Y31" s="624"/>
      <c r="Z31" s="660" t="s">
        <v>130</v>
      </c>
      <c r="AA31" s="660"/>
      <c r="AB31" s="660"/>
      <c r="AC31" s="660"/>
      <c r="AD31" s="661" t="s">
        <v>130</v>
      </c>
      <c r="AE31" s="661"/>
      <c r="AF31" s="661"/>
      <c r="AG31" s="661"/>
      <c r="AH31" s="661"/>
      <c r="AI31" s="661"/>
      <c r="AJ31" s="661"/>
      <c r="AK31" s="661"/>
      <c r="AL31" s="625" t="s">
        <v>130</v>
      </c>
      <c r="AM31" s="626"/>
      <c r="AN31" s="626"/>
      <c r="AO31" s="662"/>
      <c r="AP31" s="694" t="s">
        <v>314</v>
      </c>
      <c r="AQ31" s="695"/>
      <c r="AR31" s="695"/>
      <c r="AS31" s="695"/>
      <c r="AT31" s="696" t="s">
        <v>315</v>
      </c>
      <c r="AU31" s="217"/>
      <c r="AV31" s="217"/>
      <c r="AW31" s="217"/>
      <c r="AX31" s="680" t="s">
        <v>189</v>
      </c>
      <c r="AY31" s="681"/>
      <c r="AZ31" s="681"/>
      <c r="BA31" s="681"/>
      <c r="BB31" s="681"/>
      <c r="BC31" s="681"/>
      <c r="BD31" s="681"/>
      <c r="BE31" s="681"/>
      <c r="BF31" s="682"/>
      <c r="BG31" s="684">
        <v>99.4</v>
      </c>
      <c r="BH31" s="685"/>
      <c r="BI31" s="685"/>
      <c r="BJ31" s="685"/>
      <c r="BK31" s="685"/>
      <c r="BL31" s="685"/>
      <c r="BM31" s="686">
        <v>98.5</v>
      </c>
      <c r="BN31" s="685"/>
      <c r="BO31" s="685"/>
      <c r="BP31" s="685"/>
      <c r="BQ31" s="687"/>
      <c r="BR31" s="684">
        <v>99.4</v>
      </c>
      <c r="BS31" s="685"/>
      <c r="BT31" s="685"/>
      <c r="BU31" s="685"/>
      <c r="BV31" s="685"/>
      <c r="BW31" s="685"/>
      <c r="BX31" s="686">
        <v>98.3</v>
      </c>
      <c r="BY31" s="685"/>
      <c r="BZ31" s="685"/>
      <c r="CA31" s="685"/>
      <c r="CB31" s="687"/>
      <c r="CD31" s="643"/>
      <c r="CE31" s="644"/>
      <c r="CF31" s="619" t="s">
        <v>316</v>
      </c>
      <c r="CG31" s="620"/>
      <c r="CH31" s="620"/>
      <c r="CI31" s="620"/>
      <c r="CJ31" s="620"/>
      <c r="CK31" s="620"/>
      <c r="CL31" s="620"/>
      <c r="CM31" s="620"/>
      <c r="CN31" s="620"/>
      <c r="CO31" s="620"/>
      <c r="CP31" s="620"/>
      <c r="CQ31" s="621"/>
      <c r="CR31" s="622">
        <v>167238</v>
      </c>
      <c r="CS31" s="635"/>
      <c r="CT31" s="635"/>
      <c r="CU31" s="635"/>
      <c r="CV31" s="635"/>
      <c r="CW31" s="635"/>
      <c r="CX31" s="635"/>
      <c r="CY31" s="636"/>
      <c r="CZ31" s="625">
        <v>0.4</v>
      </c>
      <c r="DA31" s="637"/>
      <c r="DB31" s="637"/>
      <c r="DC31" s="638"/>
      <c r="DD31" s="628">
        <v>166601</v>
      </c>
      <c r="DE31" s="635"/>
      <c r="DF31" s="635"/>
      <c r="DG31" s="635"/>
      <c r="DH31" s="635"/>
      <c r="DI31" s="635"/>
      <c r="DJ31" s="635"/>
      <c r="DK31" s="636"/>
      <c r="DL31" s="628">
        <v>166601</v>
      </c>
      <c r="DM31" s="635"/>
      <c r="DN31" s="635"/>
      <c r="DO31" s="635"/>
      <c r="DP31" s="635"/>
      <c r="DQ31" s="635"/>
      <c r="DR31" s="635"/>
      <c r="DS31" s="635"/>
      <c r="DT31" s="635"/>
      <c r="DU31" s="635"/>
      <c r="DV31" s="636"/>
      <c r="DW31" s="625">
        <v>0.8</v>
      </c>
      <c r="DX31" s="637"/>
      <c r="DY31" s="637"/>
      <c r="DZ31" s="637"/>
      <c r="EA31" s="637"/>
      <c r="EB31" s="637"/>
      <c r="EC31" s="649"/>
    </row>
    <row r="32" spans="2:133" ht="11.25" customHeight="1" x14ac:dyDescent="0.15">
      <c r="B32" s="619" t="s">
        <v>317</v>
      </c>
      <c r="C32" s="620"/>
      <c r="D32" s="620"/>
      <c r="E32" s="620"/>
      <c r="F32" s="620"/>
      <c r="G32" s="620"/>
      <c r="H32" s="620"/>
      <c r="I32" s="620"/>
      <c r="J32" s="620"/>
      <c r="K32" s="620"/>
      <c r="L32" s="620"/>
      <c r="M32" s="620"/>
      <c r="N32" s="620"/>
      <c r="O32" s="620"/>
      <c r="P32" s="620"/>
      <c r="Q32" s="621"/>
      <c r="R32" s="622">
        <v>3354607</v>
      </c>
      <c r="S32" s="623"/>
      <c r="T32" s="623"/>
      <c r="U32" s="623"/>
      <c r="V32" s="623"/>
      <c r="W32" s="623"/>
      <c r="X32" s="623"/>
      <c r="Y32" s="624"/>
      <c r="Z32" s="660">
        <v>7.3</v>
      </c>
      <c r="AA32" s="660"/>
      <c r="AB32" s="660"/>
      <c r="AC32" s="660"/>
      <c r="AD32" s="661" t="s">
        <v>130</v>
      </c>
      <c r="AE32" s="661"/>
      <c r="AF32" s="661"/>
      <c r="AG32" s="661"/>
      <c r="AH32" s="661"/>
      <c r="AI32" s="661"/>
      <c r="AJ32" s="661"/>
      <c r="AK32" s="661"/>
      <c r="AL32" s="625" t="s">
        <v>257</v>
      </c>
      <c r="AM32" s="626"/>
      <c r="AN32" s="626"/>
      <c r="AO32" s="662"/>
      <c r="AP32" s="663"/>
      <c r="AQ32" s="664"/>
      <c r="AR32" s="664"/>
      <c r="AS32" s="664"/>
      <c r="AT32" s="697"/>
      <c r="AU32" s="213" t="s">
        <v>318</v>
      </c>
      <c r="AX32" s="619" t="s">
        <v>319</v>
      </c>
      <c r="AY32" s="620"/>
      <c r="AZ32" s="620"/>
      <c r="BA32" s="620"/>
      <c r="BB32" s="620"/>
      <c r="BC32" s="620"/>
      <c r="BD32" s="620"/>
      <c r="BE32" s="620"/>
      <c r="BF32" s="621"/>
      <c r="BG32" s="688">
        <v>99.3</v>
      </c>
      <c r="BH32" s="635"/>
      <c r="BI32" s="635"/>
      <c r="BJ32" s="635"/>
      <c r="BK32" s="635"/>
      <c r="BL32" s="635"/>
      <c r="BM32" s="626">
        <v>98.5</v>
      </c>
      <c r="BN32" s="635"/>
      <c r="BO32" s="635"/>
      <c r="BP32" s="635"/>
      <c r="BQ32" s="658"/>
      <c r="BR32" s="688">
        <v>99.3</v>
      </c>
      <c r="BS32" s="635"/>
      <c r="BT32" s="635"/>
      <c r="BU32" s="635"/>
      <c r="BV32" s="635"/>
      <c r="BW32" s="635"/>
      <c r="BX32" s="626">
        <v>98.4</v>
      </c>
      <c r="BY32" s="635"/>
      <c r="BZ32" s="635"/>
      <c r="CA32" s="635"/>
      <c r="CB32" s="658"/>
      <c r="CD32" s="645"/>
      <c r="CE32" s="646"/>
      <c r="CF32" s="619" t="s">
        <v>320</v>
      </c>
      <c r="CG32" s="620"/>
      <c r="CH32" s="620"/>
      <c r="CI32" s="620"/>
      <c r="CJ32" s="620"/>
      <c r="CK32" s="620"/>
      <c r="CL32" s="620"/>
      <c r="CM32" s="620"/>
      <c r="CN32" s="620"/>
      <c r="CO32" s="620"/>
      <c r="CP32" s="620"/>
      <c r="CQ32" s="621"/>
      <c r="CR32" s="622" t="s">
        <v>130</v>
      </c>
      <c r="CS32" s="623"/>
      <c r="CT32" s="623"/>
      <c r="CU32" s="623"/>
      <c r="CV32" s="623"/>
      <c r="CW32" s="623"/>
      <c r="CX32" s="623"/>
      <c r="CY32" s="624"/>
      <c r="CZ32" s="625" t="s">
        <v>130</v>
      </c>
      <c r="DA32" s="637"/>
      <c r="DB32" s="637"/>
      <c r="DC32" s="638"/>
      <c r="DD32" s="628" t="s">
        <v>257</v>
      </c>
      <c r="DE32" s="623"/>
      <c r="DF32" s="623"/>
      <c r="DG32" s="623"/>
      <c r="DH32" s="623"/>
      <c r="DI32" s="623"/>
      <c r="DJ32" s="623"/>
      <c r="DK32" s="624"/>
      <c r="DL32" s="628" t="s">
        <v>130</v>
      </c>
      <c r="DM32" s="623"/>
      <c r="DN32" s="623"/>
      <c r="DO32" s="623"/>
      <c r="DP32" s="623"/>
      <c r="DQ32" s="623"/>
      <c r="DR32" s="623"/>
      <c r="DS32" s="623"/>
      <c r="DT32" s="623"/>
      <c r="DU32" s="623"/>
      <c r="DV32" s="624"/>
      <c r="DW32" s="625" t="s">
        <v>130</v>
      </c>
      <c r="DX32" s="637"/>
      <c r="DY32" s="637"/>
      <c r="DZ32" s="637"/>
      <c r="EA32" s="637"/>
      <c r="EB32" s="637"/>
      <c r="EC32" s="649"/>
    </row>
    <row r="33" spans="2:133" ht="11.25" customHeight="1" x14ac:dyDescent="0.15">
      <c r="B33" s="619" t="s">
        <v>321</v>
      </c>
      <c r="C33" s="620"/>
      <c r="D33" s="620"/>
      <c r="E33" s="620"/>
      <c r="F33" s="620"/>
      <c r="G33" s="620"/>
      <c r="H33" s="620"/>
      <c r="I33" s="620"/>
      <c r="J33" s="620"/>
      <c r="K33" s="620"/>
      <c r="L33" s="620"/>
      <c r="M33" s="620"/>
      <c r="N33" s="620"/>
      <c r="O33" s="620"/>
      <c r="P33" s="620"/>
      <c r="Q33" s="621"/>
      <c r="R33" s="622">
        <v>117589</v>
      </c>
      <c r="S33" s="623"/>
      <c r="T33" s="623"/>
      <c r="U33" s="623"/>
      <c r="V33" s="623"/>
      <c r="W33" s="623"/>
      <c r="X33" s="623"/>
      <c r="Y33" s="624"/>
      <c r="Z33" s="660">
        <v>0.3</v>
      </c>
      <c r="AA33" s="660"/>
      <c r="AB33" s="660"/>
      <c r="AC33" s="660"/>
      <c r="AD33" s="661" t="s">
        <v>130</v>
      </c>
      <c r="AE33" s="661"/>
      <c r="AF33" s="661"/>
      <c r="AG33" s="661"/>
      <c r="AH33" s="661"/>
      <c r="AI33" s="661"/>
      <c r="AJ33" s="661"/>
      <c r="AK33" s="661"/>
      <c r="AL33" s="625" t="s">
        <v>130</v>
      </c>
      <c r="AM33" s="626"/>
      <c r="AN33" s="626"/>
      <c r="AO33" s="662"/>
      <c r="AP33" s="665"/>
      <c r="AQ33" s="666"/>
      <c r="AR33" s="666"/>
      <c r="AS33" s="666"/>
      <c r="AT33" s="698"/>
      <c r="AU33" s="218"/>
      <c r="AV33" s="218"/>
      <c r="AW33" s="218"/>
      <c r="AX33" s="603" t="s">
        <v>322</v>
      </c>
      <c r="AY33" s="604"/>
      <c r="AZ33" s="604"/>
      <c r="BA33" s="604"/>
      <c r="BB33" s="604"/>
      <c r="BC33" s="604"/>
      <c r="BD33" s="604"/>
      <c r="BE33" s="604"/>
      <c r="BF33" s="605"/>
      <c r="BG33" s="683">
        <v>99.5</v>
      </c>
      <c r="BH33" s="607"/>
      <c r="BI33" s="607"/>
      <c r="BJ33" s="607"/>
      <c r="BK33" s="607"/>
      <c r="BL33" s="607"/>
      <c r="BM33" s="653">
        <v>98.5</v>
      </c>
      <c r="BN33" s="607"/>
      <c r="BO33" s="607"/>
      <c r="BP33" s="607"/>
      <c r="BQ33" s="670"/>
      <c r="BR33" s="683">
        <v>99.4</v>
      </c>
      <c r="BS33" s="607"/>
      <c r="BT33" s="607"/>
      <c r="BU33" s="607"/>
      <c r="BV33" s="607"/>
      <c r="BW33" s="607"/>
      <c r="BX33" s="653">
        <v>98.2</v>
      </c>
      <c r="BY33" s="607"/>
      <c r="BZ33" s="607"/>
      <c r="CA33" s="607"/>
      <c r="CB33" s="670"/>
      <c r="CD33" s="619" t="s">
        <v>323</v>
      </c>
      <c r="CE33" s="620"/>
      <c r="CF33" s="620"/>
      <c r="CG33" s="620"/>
      <c r="CH33" s="620"/>
      <c r="CI33" s="620"/>
      <c r="CJ33" s="620"/>
      <c r="CK33" s="620"/>
      <c r="CL33" s="620"/>
      <c r="CM33" s="620"/>
      <c r="CN33" s="620"/>
      <c r="CO33" s="620"/>
      <c r="CP33" s="620"/>
      <c r="CQ33" s="621"/>
      <c r="CR33" s="622">
        <v>20682403</v>
      </c>
      <c r="CS33" s="635"/>
      <c r="CT33" s="635"/>
      <c r="CU33" s="635"/>
      <c r="CV33" s="635"/>
      <c r="CW33" s="635"/>
      <c r="CX33" s="635"/>
      <c r="CY33" s="636"/>
      <c r="CZ33" s="625">
        <v>46.7</v>
      </c>
      <c r="DA33" s="637"/>
      <c r="DB33" s="637"/>
      <c r="DC33" s="638"/>
      <c r="DD33" s="628">
        <v>10969698</v>
      </c>
      <c r="DE33" s="635"/>
      <c r="DF33" s="635"/>
      <c r="DG33" s="635"/>
      <c r="DH33" s="635"/>
      <c r="DI33" s="635"/>
      <c r="DJ33" s="635"/>
      <c r="DK33" s="636"/>
      <c r="DL33" s="628">
        <v>7683546</v>
      </c>
      <c r="DM33" s="635"/>
      <c r="DN33" s="635"/>
      <c r="DO33" s="635"/>
      <c r="DP33" s="635"/>
      <c r="DQ33" s="635"/>
      <c r="DR33" s="635"/>
      <c r="DS33" s="635"/>
      <c r="DT33" s="635"/>
      <c r="DU33" s="635"/>
      <c r="DV33" s="636"/>
      <c r="DW33" s="625">
        <v>37.6</v>
      </c>
      <c r="DX33" s="637"/>
      <c r="DY33" s="637"/>
      <c r="DZ33" s="637"/>
      <c r="EA33" s="637"/>
      <c r="EB33" s="637"/>
      <c r="EC33" s="649"/>
    </row>
    <row r="34" spans="2:133" ht="11.25" customHeight="1" x14ac:dyDescent="0.15">
      <c r="B34" s="619" t="s">
        <v>324</v>
      </c>
      <c r="C34" s="620"/>
      <c r="D34" s="620"/>
      <c r="E34" s="620"/>
      <c r="F34" s="620"/>
      <c r="G34" s="620"/>
      <c r="H34" s="620"/>
      <c r="I34" s="620"/>
      <c r="J34" s="620"/>
      <c r="K34" s="620"/>
      <c r="L34" s="620"/>
      <c r="M34" s="620"/>
      <c r="N34" s="620"/>
      <c r="O34" s="620"/>
      <c r="P34" s="620"/>
      <c r="Q34" s="621"/>
      <c r="R34" s="622">
        <v>3494452</v>
      </c>
      <c r="S34" s="623"/>
      <c r="T34" s="623"/>
      <c r="U34" s="623"/>
      <c r="V34" s="623"/>
      <c r="W34" s="623"/>
      <c r="X34" s="623"/>
      <c r="Y34" s="624"/>
      <c r="Z34" s="660">
        <v>7.6</v>
      </c>
      <c r="AA34" s="660"/>
      <c r="AB34" s="660"/>
      <c r="AC34" s="660"/>
      <c r="AD34" s="661" t="s">
        <v>130</v>
      </c>
      <c r="AE34" s="661"/>
      <c r="AF34" s="661"/>
      <c r="AG34" s="661"/>
      <c r="AH34" s="661"/>
      <c r="AI34" s="661"/>
      <c r="AJ34" s="661"/>
      <c r="AK34" s="661"/>
      <c r="AL34" s="625" t="s">
        <v>130</v>
      </c>
      <c r="AM34" s="626"/>
      <c r="AN34" s="626"/>
      <c r="AO34" s="662"/>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19" t="s">
        <v>325</v>
      </c>
      <c r="CE34" s="620"/>
      <c r="CF34" s="620"/>
      <c r="CG34" s="620"/>
      <c r="CH34" s="620"/>
      <c r="CI34" s="620"/>
      <c r="CJ34" s="620"/>
      <c r="CK34" s="620"/>
      <c r="CL34" s="620"/>
      <c r="CM34" s="620"/>
      <c r="CN34" s="620"/>
      <c r="CO34" s="620"/>
      <c r="CP34" s="620"/>
      <c r="CQ34" s="621"/>
      <c r="CR34" s="622">
        <v>6725816</v>
      </c>
      <c r="CS34" s="623"/>
      <c r="CT34" s="623"/>
      <c r="CU34" s="623"/>
      <c r="CV34" s="623"/>
      <c r="CW34" s="623"/>
      <c r="CX34" s="623"/>
      <c r="CY34" s="624"/>
      <c r="CZ34" s="625">
        <v>15.2</v>
      </c>
      <c r="DA34" s="637"/>
      <c r="DB34" s="637"/>
      <c r="DC34" s="638"/>
      <c r="DD34" s="628">
        <v>2573333</v>
      </c>
      <c r="DE34" s="623"/>
      <c r="DF34" s="623"/>
      <c r="DG34" s="623"/>
      <c r="DH34" s="623"/>
      <c r="DI34" s="623"/>
      <c r="DJ34" s="623"/>
      <c r="DK34" s="624"/>
      <c r="DL34" s="628">
        <v>1817740</v>
      </c>
      <c r="DM34" s="623"/>
      <c r="DN34" s="623"/>
      <c r="DO34" s="623"/>
      <c r="DP34" s="623"/>
      <c r="DQ34" s="623"/>
      <c r="DR34" s="623"/>
      <c r="DS34" s="623"/>
      <c r="DT34" s="623"/>
      <c r="DU34" s="623"/>
      <c r="DV34" s="624"/>
      <c r="DW34" s="625">
        <v>8.9</v>
      </c>
      <c r="DX34" s="637"/>
      <c r="DY34" s="637"/>
      <c r="DZ34" s="637"/>
      <c r="EA34" s="637"/>
      <c r="EB34" s="637"/>
      <c r="EC34" s="649"/>
    </row>
    <row r="35" spans="2:133" ht="11.25" customHeight="1" x14ac:dyDescent="0.15">
      <c r="B35" s="619" t="s">
        <v>326</v>
      </c>
      <c r="C35" s="620"/>
      <c r="D35" s="620"/>
      <c r="E35" s="620"/>
      <c r="F35" s="620"/>
      <c r="G35" s="620"/>
      <c r="H35" s="620"/>
      <c r="I35" s="620"/>
      <c r="J35" s="620"/>
      <c r="K35" s="620"/>
      <c r="L35" s="620"/>
      <c r="M35" s="620"/>
      <c r="N35" s="620"/>
      <c r="O35" s="620"/>
      <c r="P35" s="620"/>
      <c r="Q35" s="621"/>
      <c r="R35" s="622">
        <v>3540426</v>
      </c>
      <c r="S35" s="623"/>
      <c r="T35" s="623"/>
      <c r="U35" s="623"/>
      <c r="V35" s="623"/>
      <c r="W35" s="623"/>
      <c r="X35" s="623"/>
      <c r="Y35" s="624"/>
      <c r="Z35" s="660">
        <v>7.7</v>
      </c>
      <c r="AA35" s="660"/>
      <c r="AB35" s="660"/>
      <c r="AC35" s="660"/>
      <c r="AD35" s="661" t="s">
        <v>257</v>
      </c>
      <c r="AE35" s="661"/>
      <c r="AF35" s="661"/>
      <c r="AG35" s="661"/>
      <c r="AH35" s="661"/>
      <c r="AI35" s="661"/>
      <c r="AJ35" s="661"/>
      <c r="AK35" s="661"/>
      <c r="AL35" s="625" t="s">
        <v>257</v>
      </c>
      <c r="AM35" s="626"/>
      <c r="AN35" s="626"/>
      <c r="AO35" s="662"/>
      <c r="AP35" s="221"/>
      <c r="AQ35" s="674" t="s">
        <v>327</v>
      </c>
      <c r="AR35" s="675"/>
      <c r="AS35" s="675"/>
      <c r="AT35" s="675"/>
      <c r="AU35" s="675"/>
      <c r="AV35" s="675"/>
      <c r="AW35" s="675"/>
      <c r="AX35" s="675"/>
      <c r="AY35" s="675"/>
      <c r="AZ35" s="675"/>
      <c r="BA35" s="675"/>
      <c r="BB35" s="675"/>
      <c r="BC35" s="675"/>
      <c r="BD35" s="675"/>
      <c r="BE35" s="675"/>
      <c r="BF35" s="676"/>
      <c r="BG35" s="674" t="s">
        <v>328</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329</v>
      </c>
      <c r="CE35" s="620"/>
      <c r="CF35" s="620"/>
      <c r="CG35" s="620"/>
      <c r="CH35" s="620"/>
      <c r="CI35" s="620"/>
      <c r="CJ35" s="620"/>
      <c r="CK35" s="620"/>
      <c r="CL35" s="620"/>
      <c r="CM35" s="620"/>
      <c r="CN35" s="620"/>
      <c r="CO35" s="620"/>
      <c r="CP35" s="620"/>
      <c r="CQ35" s="621"/>
      <c r="CR35" s="622">
        <v>163544</v>
      </c>
      <c r="CS35" s="635"/>
      <c r="CT35" s="635"/>
      <c r="CU35" s="635"/>
      <c r="CV35" s="635"/>
      <c r="CW35" s="635"/>
      <c r="CX35" s="635"/>
      <c r="CY35" s="636"/>
      <c r="CZ35" s="625">
        <v>0.4</v>
      </c>
      <c r="DA35" s="637"/>
      <c r="DB35" s="637"/>
      <c r="DC35" s="638"/>
      <c r="DD35" s="628">
        <v>115385</v>
      </c>
      <c r="DE35" s="635"/>
      <c r="DF35" s="635"/>
      <c r="DG35" s="635"/>
      <c r="DH35" s="635"/>
      <c r="DI35" s="635"/>
      <c r="DJ35" s="635"/>
      <c r="DK35" s="636"/>
      <c r="DL35" s="628">
        <v>115385</v>
      </c>
      <c r="DM35" s="635"/>
      <c r="DN35" s="635"/>
      <c r="DO35" s="635"/>
      <c r="DP35" s="635"/>
      <c r="DQ35" s="635"/>
      <c r="DR35" s="635"/>
      <c r="DS35" s="635"/>
      <c r="DT35" s="635"/>
      <c r="DU35" s="635"/>
      <c r="DV35" s="636"/>
      <c r="DW35" s="625">
        <v>0.6</v>
      </c>
      <c r="DX35" s="637"/>
      <c r="DY35" s="637"/>
      <c r="DZ35" s="637"/>
      <c r="EA35" s="637"/>
      <c r="EB35" s="637"/>
      <c r="EC35" s="649"/>
    </row>
    <row r="36" spans="2:133" ht="11.25" customHeight="1" x14ac:dyDescent="0.15">
      <c r="B36" s="619" t="s">
        <v>330</v>
      </c>
      <c r="C36" s="620"/>
      <c r="D36" s="620"/>
      <c r="E36" s="620"/>
      <c r="F36" s="620"/>
      <c r="G36" s="620"/>
      <c r="H36" s="620"/>
      <c r="I36" s="620"/>
      <c r="J36" s="620"/>
      <c r="K36" s="620"/>
      <c r="L36" s="620"/>
      <c r="M36" s="620"/>
      <c r="N36" s="620"/>
      <c r="O36" s="620"/>
      <c r="P36" s="620"/>
      <c r="Q36" s="621"/>
      <c r="R36" s="622">
        <v>1870721</v>
      </c>
      <c r="S36" s="623"/>
      <c r="T36" s="623"/>
      <c r="U36" s="623"/>
      <c r="V36" s="623"/>
      <c r="W36" s="623"/>
      <c r="X36" s="623"/>
      <c r="Y36" s="624"/>
      <c r="Z36" s="660">
        <v>4.0999999999999996</v>
      </c>
      <c r="AA36" s="660"/>
      <c r="AB36" s="660"/>
      <c r="AC36" s="660"/>
      <c r="AD36" s="661" t="s">
        <v>130</v>
      </c>
      <c r="AE36" s="661"/>
      <c r="AF36" s="661"/>
      <c r="AG36" s="661"/>
      <c r="AH36" s="661"/>
      <c r="AI36" s="661"/>
      <c r="AJ36" s="661"/>
      <c r="AK36" s="661"/>
      <c r="AL36" s="625" t="s">
        <v>257</v>
      </c>
      <c r="AM36" s="626"/>
      <c r="AN36" s="626"/>
      <c r="AO36" s="662"/>
      <c r="AP36" s="221"/>
      <c r="AQ36" s="671" t="s">
        <v>331</v>
      </c>
      <c r="AR36" s="672"/>
      <c r="AS36" s="672"/>
      <c r="AT36" s="672"/>
      <c r="AU36" s="672"/>
      <c r="AV36" s="672"/>
      <c r="AW36" s="672"/>
      <c r="AX36" s="672"/>
      <c r="AY36" s="673"/>
      <c r="AZ36" s="677">
        <v>5194031</v>
      </c>
      <c r="BA36" s="678"/>
      <c r="BB36" s="678"/>
      <c r="BC36" s="678"/>
      <c r="BD36" s="678"/>
      <c r="BE36" s="678"/>
      <c r="BF36" s="679"/>
      <c r="BG36" s="680" t="s">
        <v>332</v>
      </c>
      <c r="BH36" s="681"/>
      <c r="BI36" s="681"/>
      <c r="BJ36" s="681"/>
      <c r="BK36" s="681"/>
      <c r="BL36" s="681"/>
      <c r="BM36" s="681"/>
      <c r="BN36" s="681"/>
      <c r="BO36" s="681"/>
      <c r="BP36" s="681"/>
      <c r="BQ36" s="681"/>
      <c r="BR36" s="681"/>
      <c r="BS36" s="681"/>
      <c r="BT36" s="681"/>
      <c r="BU36" s="682"/>
      <c r="BV36" s="677">
        <v>35567</v>
      </c>
      <c r="BW36" s="678"/>
      <c r="BX36" s="678"/>
      <c r="BY36" s="678"/>
      <c r="BZ36" s="678"/>
      <c r="CA36" s="678"/>
      <c r="CB36" s="679"/>
      <c r="CD36" s="619" t="s">
        <v>333</v>
      </c>
      <c r="CE36" s="620"/>
      <c r="CF36" s="620"/>
      <c r="CG36" s="620"/>
      <c r="CH36" s="620"/>
      <c r="CI36" s="620"/>
      <c r="CJ36" s="620"/>
      <c r="CK36" s="620"/>
      <c r="CL36" s="620"/>
      <c r="CM36" s="620"/>
      <c r="CN36" s="620"/>
      <c r="CO36" s="620"/>
      <c r="CP36" s="620"/>
      <c r="CQ36" s="621"/>
      <c r="CR36" s="622">
        <v>6006877</v>
      </c>
      <c r="CS36" s="623"/>
      <c r="CT36" s="623"/>
      <c r="CU36" s="623"/>
      <c r="CV36" s="623"/>
      <c r="CW36" s="623"/>
      <c r="CX36" s="623"/>
      <c r="CY36" s="624"/>
      <c r="CZ36" s="625">
        <v>13.6</v>
      </c>
      <c r="DA36" s="637"/>
      <c r="DB36" s="637"/>
      <c r="DC36" s="638"/>
      <c r="DD36" s="628">
        <v>4686496</v>
      </c>
      <c r="DE36" s="623"/>
      <c r="DF36" s="623"/>
      <c r="DG36" s="623"/>
      <c r="DH36" s="623"/>
      <c r="DI36" s="623"/>
      <c r="DJ36" s="623"/>
      <c r="DK36" s="624"/>
      <c r="DL36" s="628">
        <v>3297814</v>
      </c>
      <c r="DM36" s="623"/>
      <c r="DN36" s="623"/>
      <c r="DO36" s="623"/>
      <c r="DP36" s="623"/>
      <c r="DQ36" s="623"/>
      <c r="DR36" s="623"/>
      <c r="DS36" s="623"/>
      <c r="DT36" s="623"/>
      <c r="DU36" s="623"/>
      <c r="DV36" s="624"/>
      <c r="DW36" s="625">
        <v>16.100000000000001</v>
      </c>
      <c r="DX36" s="637"/>
      <c r="DY36" s="637"/>
      <c r="DZ36" s="637"/>
      <c r="EA36" s="637"/>
      <c r="EB36" s="637"/>
      <c r="EC36" s="649"/>
    </row>
    <row r="37" spans="2:133" ht="11.25" customHeight="1" x14ac:dyDescent="0.15">
      <c r="B37" s="619" t="s">
        <v>334</v>
      </c>
      <c r="C37" s="620"/>
      <c r="D37" s="620"/>
      <c r="E37" s="620"/>
      <c r="F37" s="620"/>
      <c r="G37" s="620"/>
      <c r="H37" s="620"/>
      <c r="I37" s="620"/>
      <c r="J37" s="620"/>
      <c r="K37" s="620"/>
      <c r="L37" s="620"/>
      <c r="M37" s="620"/>
      <c r="N37" s="620"/>
      <c r="O37" s="620"/>
      <c r="P37" s="620"/>
      <c r="Q37" s="621"/>
      <c r="R37" s="622">
        <v>288945</v>
      </c>
      <c r="S37" s="623"/>
      <c r="T37" s="623"/>
      <c r="U37" s="623"/>
      <c r="V37" s="623"/>
      <c r="W37" s="623"/>
      <c r="X37" s="623"/>
      <c r="Y37" s="624"/>
      <c r="Z37" s="660">
        <v>0.6</v>
      </c>
      <c r="AA37" s="660"/>
      <c r="AB37" s="660"/>
      <c r="AC37" s="660"/>
      <c r="AD37" s="661">
        <v>8537</v>
      </c>
      <c r="AE37" s="661"/>
      <c r="AF37" s="661"/>
      <c r="AG37" s="661"/>
      <c r="AH37" s="661"/>
      <c r="AI37" s="661"/>
      <c r="AJ37" s="661"/>
      <c r="AK37" s="661"/>
      <c r="AL37" s="625">
        <v>0</v>
      </c>
      <c r="AM37" s="626"/>
      <c r="AN37" s="626"/>
      <c r="AO37" s="662"/>
      <c r="AQ37" s="655" t="s">
        <v>335</v>
      </c>
      <c r="AR37" s="656"/>
      <c r="AS37" s="656"/>
      <c r="AT37" s="656"/>
      <c r="AU37" s="656"/>
      <c r="AV37" s="656"/>
      <c r="AW37" s="656"/>
      <c r="AX37" s="656"/>
      <c r="AY37" s="657"/>
      <c r="AZ37" s="622">
        <v>981960</v>
      </c>
      <c r="BA37" s="623"/>
      <c r="BB37" s="623"/>
      <c r="BC37" s="623"/>
      <c r="BD37" s="635"/>
      <c r="BE37" s="635"/>
      <c r="BF37" s="658"/>
      <c r="BG37" s="619" t="s">
        <v>336</v>
      </c>
      <c r="BH37" s="620"/>
      <c r="BI37" s="620"/>
      <c r="BJ37" s="620"/>
      <c r="BK37" s="620"/>
      <c r="BL37" s="620"/>
      <c r="BM37" s="620"/>
      <c r="BN37" s="620"/>
      <c r="BO37" s="620"/>
      <c r="BP37" s="620"/>
      <c r="BQ37" s="620"/>
      <c r="BR37" s="620"/>
      <c r="BS37" s="620"/>
      <c r="BT37" s="620"/>
      <c r="BU37" s="621"/>
      <c r="BV37" s="622">
        <v>35567</v>
      </c>
      <c r="BW37" s="623"/>
      <c r="BX37" s="623"/>
      <c r="BY37" s="623"/>
      <c r="BZ37" s="623"/>
      <c r="CA37" s="623"/>
      <c r="CB37" s="659"/>
      <c r="CD37" s="619" t="s">
        <v>337</v>
      </c>
      <c r="CE37" s="620"/>
      <c r="CF37" s="620"/>
      <c r="CG37" s="620"/>
      <c r="CH37" s="620"/>
      <c r="CI37" s="620"/>
      <c r="CJ37" s="620"/>
      <c r="CK37" s="620"/>
      <c r="CL37" s="620"/>
      <c r="CM37" s="620"/>
      <c r="CN37" s="620"/>
      <c r="CO37" s="620"/>
      <c r="CP37" s="620"/>
      <c r="CQ37" s="621"/>
      <c r="CR37" s="622">
        <v>1084877</v>
      </c>
      <c r="CS37" s="635"/>
      <c r="CT37" s="635"/>
      <c r="CU37" s="635"/>
      <c r="CV37" s="635"/>
      <c r="CW37" s="635"/>
      <c r="CX37" s="635"/>
      <c r="CY37" s="636"/>
      <c r="CZ37" s="625">
        <v>2.4</v>
      </c>
      <c r="DA37" s="637"/>
      <c r="DB37" s="637"/>
      <c r="DC37" s="638"/>
      <c r="DD37" s="628">
        <v>1084877</v>
      </c>
      <c r="DE37" s="635"/>
      <c r="DF37" s="635"/>
      <c r="DG37" s="635"/>
      <c r="DH37" s="635"/>
      <c r="DI37" s="635"/>
      <c r="DJ37" s="635"/>
      <c r="DK37" s="636"/>
      <c r="DL37" s="628">
        <v>1015478</v>
      </c>
      <c r="DM37" s="635"/>
      <c r="DN37" s="635"/>
      <c r="DO37" s="635"/>
      <c r="DP37" s="635"/>
      <c r="DQ37" s="635"/>
      <c r="DR37" s="635"/>
      <c r="DS37" s="635"/>
      <c r="DT37" s="635"/>
      <c r="DU37" s="635"/>
      <c r="DV37" s="636"/>
      <c r="DW37" s="625">
        <v>5</v>
      </c>
      <c r="DX37" s="637"/>
      <c r="DY37" s="637"/>
      <c r="DZ37" s="637"/>
      <c r="EA37" s="637"/>
      <c r="EB37" s="637"/>
      <c r="EC37" s="649"/>
    </row>
    <row r="38" spans="2:133" ht="11.25" customHeight="1" x14ac:dyDescent="0.15">
      <c r="B38" s="619" t="s">
        <v>338</v>
      </c>
      <c r="C38" s="620"/>
      <c r="D38" s="620"/>
      <c r="E38" s="620"/>
      <c r="F38" s="620"/>
      <c r="G38" s="620"/>
      <c r="H38" s="620"/>
      <c r="I38" s="620"/>
      <c r="J38" s="620"/>
      <c r="K38" s="620"/>
      <c r="L38" s="620"/>
      <c r="M38" s="620"/>
      <c r="N38" s="620"/>
      <c r="O38" s="620"/>
      <c r="P38" s="620"/>
      <c r="Q38" s="621"/>
      <c r="R38" s="622">
        <v>2616803</v>
      </c>
      <c r="S38" s="623"/>
      <c r="T38" s="623"/>
      <c r="U38" s="623"/>
      <c r="V38" s="623"/>
      <c r="W38" s="623"/>
      <c r="X38" s="623"/>
      <c r="Y38" s="624"/>
      <c r="Z38" s="660">
        <v>5.7</v>
      </c>
      <c r="AA38" s="660"/>
      <c r="AB38" s="660"/>
      <c r="AC38" s="660"/>
      <c r="AD38" s="661" t="s">
        <v>257</v>
      </c>
      <c r="AE38" s="661"/>
      <c r="AF38" s="661"/>
      <c r="AG38" s="661"/>
      <c r="AH38" s="661"/>
      <c r="AI38" s="661"/>
      <c r="AJ38" s="661"/>
      <c r="AK38" s="661"/>
      <c r="AL38" s="625" t="s">
        <v>257</v>
      </c>
      <c r="AM38" s="626"/>
      <c r="AN38" s="626"/>
      <c r="AO38" s="662"/>
      <c r="AQ38" s="655" t="s">
        <v>339</v>
      </c>
      <c r="AR38" s="656"/>
      <c r="AS38" s="656"/>
      <c r="AT38" s="656"/>
      <c r="AU38" s="656"/>
      <c r="AV38" s="656"/>
      <c r="AW38" s="656"/>
      <c r="AX38" s="656"/>
      <c r="AY38" s="657"/>
      <c r="AZ38" s="622">
        <v>762624</v>
      </c>
      <c r="BA38" s="623"/>
      <c r="BB38" s="623"/>
      <c r="BC38" s="623"/>
      <c r="BD38" s="635"/>
      <c r="BE38" s="635"/>
      <c r="BF38" s="658"/>
      <c r="BG38" s="619" t="s">
        <v>340</v>
      </c>
      <c r="BH38" s="620"/>
      <c r="BI38" s="620"/>
      <c r="BJ38" s="620"/>
      <c r="BK38" s="620"/>
      <c r="BL38" s="620"/>
      <c r="BM38" s="620"/>
      <c r="BN38" s="620"/>
      <c r="BO38" s="620"/>
      <c r="BP38" s="620"/>
      <c r="BQ38" s="620"/>
      <c r="BR38" s="620"/>
      <c r="BS38" s="620"/>
      <c r="BT38" s="620"/>
      <c r="BU38" s="621"/>
      <c r="BV38" s="622">
        <v>11564</v>
      </c>
      <c r="BW38" s="623"/>
      <c r="BX38" s="623"/>
      <c r="BY38" s="623"/>
      <c r="BZ38" s="623"/>
      <c r="CA38" s="623"/>
      <c r="CB38" s="659"/>
      <c r="CD38" s="619" t="s">
        <v>341</v>
      </c>
      <c r="CE38" s="620"/>
      <c r="CF38" s="620"/>
      <c r="CG38" s="620"/>
      <c r="CH38" s="620"/>
      <c r="CI38" s="620"/>
      <c r="CJ38" s="620"/>
      <c r="CK38" s="620"/>
      <c r="CL38" s="620"/>
      <c r="CM38" s="620"/>
      <c r="CN38" s="620"/>
      <c r="CO38" s="620"/>
      <c r="CP38" s="620"/>
      <c r="CQ38" s="621"/>
      <c r="CR38" s="622">
        <v>3246259</v>
      </c>
      <c r="CS38" s="623"/>
      <c r="CT38" s="623"/>
      <c r="CU38" s="623"/>
      <c r="CV38" s="623"/>
      <c r="CW38" s="623"/>
      <c r="CX38" s="623"/>
      <c r="CY38" s="624"/>
      <c r="CZ38" s="625">
        <v>7.3</v>
      </c>
      <c r="DA38" s="637"/>
      <c r="DB38" s="637"/>
      <c r="DC38" s="638"/>
      <c r="DD38" s="628">
        <v>2573635</v>
      </c>
      <c r="DE38" s="623"/>
      <c r="DF38" s="623"/>
      <c r="DG38" s="623"/>
      <c r="DH38" s="623"/>
      <c r="DI38" s="623"/>
      <c r="DJ38" s="623"/>
      <c r="DK38" s="624"/>
      <c r="DL38" s="628">
        <v>2452326</v>
      </c>
      <c r="DM38" s="623"/>
      <c r="DN38" s="623"/>
      <c r="DO38" s="623"/>
      <c r="DP38" s="623"/>
      <c r="DQ38" s="623"/>
      <c r="DR38" s="623"/>
      <c r="DS38" s="623"/>
      <c r="DT38" s="623"/>
      <c r="DU38" s="623"/>
      <c r="DV38" s="624"/>
      <c r="DW38" s="625">
        <v>12</v>
      </c>
      <c r="DX38" s="637"/>
      <c r="DY38" s="637"/>
      <c r="DZ38" s="637"/>
      <c r="EA38" s="637"/>
      <c r="EB38" s="637"/>
      <c r="EC38" s="649"/>
    </row>
    <row r="39" spans="2:133" ht="11.25" customHeight="1" x14ac:dyDescent="0.15">
      <c r="B39" s="619" t="s">
        <v>342</v>
      </c>
      <c r="C39" s="620"/>
      <c r="D39" s="620"/>
      <c r="E39" s="620"/>
      <c r="F39" s="620"/>
      <c r="G39" s="620"/>
      <c r="H39" s="620"/>
      <c r="I39" s="620"/>
      <c r="J39" s="620"/>
      <c r="K39" s="620"/>
      <c r="L39" s="620"/>
      <c r="M39" s="620"/>
      <c r="N39" s="620"/>
      <c r="O39" s="620"/>
      <c r="P39" s="620"/>
      <c r="Q39" s="621"/>
      <c r="R39" s="622" t="s">
        <v>257</v>
      </c>
      <c r="S39" s="623"/>
      <c r="T39" s="623"/>
      <c r="U39" s="623"/>
      <c r="V39" s="623"/>
      <c r="W39" s="623"/>
      <c r="X39" s="623"/>
      <c r="Y39" s="624"/>
      <c r="Z39" s="660" t="s">
        <v>257</v>
      </c>
      <c r="AA39" s="660"/>
      <c r="AB39" s="660"/>
      <c r="AC39" s="660"/>
      <c r="AD39" s="661" t="s">
        <v>257</v>
      </c>
      <c r="AE39" s="661"/>
      <c r="AF39" s="661"/>
      <c r="AG39" s="661"/>
      <c r="AH39" s="661"/>
      <c r="AI39" s="661"/>
      <c r="AJ39" s="661"/>
      <c r="AK39" s="661"/>
      <c r="AL39" s="625" t="s">
        <v>130</v>
      </c>
      <c r="AM39" s="626"/>
      <c r="AN39" s="626"/>
      <c r="AO39" s="662"/>
      <c r="AQ39" s="655" t="s">
        <v>343</v>
      </c>
      <c r="AR39" s="656"/>
      <c r="AS39" s="656"/>
      <c r="AT39" s="656"/>
      <c r="AU39" s="656"/>
      <c r="AV39" s="656"/>
      <c r="AW39" s="656"/>
      <c r="AX39" s="656"/>
      <c r="AY39" s="657"/>
      <c r="AZ39" s="622">
        <v>203188</v>
      </c>
      <c r="BA39" s="623"/>
      <c r="BB39" s="623"/>
      <c r="BC39" s="623"/>
      <c r="BD39" s="635"/>
      <c r="BE39" s="635"/>
      <c r="BF39" s="658"/>
      <c r="BG39" s="619" t="s">
        <v>344</v>
      </c>
      <c r="BH39" s="620"/>
      <c r="BI39" s="620"/>
      <c r="BJ39" s="620"/>
      <c r="BK39" s="620"/>
      <c r="BL39" s="620"/>
      <c r="BM39" s="620"/>
      <c r="BN39" s="620"/>
      <c r="BO39" s="620"/>
      <c r="BP39" s="620"/>
      <c r="BQ39" s="620"/>
      <c r="BR39" s="620"/>
      <c r="BS39" s="620"/>
      <c r="BT39" s="620"/>
      <c r="BU39" s="621"/>
      <c r="BV39" s="622">
        <v>17744</v>
      </c>
      <c r="BW39" s="623"/>
      <c r="BX39" s="623"/>
      <c r="BY39" s="623"/>
      <c r="BZ39" s="623"/>
      <c r="CA39" s="623"/>
      <c r="CB39" s="659"/>
      <c r="CD39" s="619" t="s">
        <v>345</v>
      </c>
      <c r="CE39" s="620"/>
      <c r="CF39" s="620"/>
      <c r="CG39" s="620"/>
      <c r="CH39" s="620"/>
      <c r="CI39" s="620"/>
      <c r="CJ39" s="620"/>
      <c r="CK39" s="620"/>
      <c r="CL39" s="620"/>
      <c r="CM39" s="620"/>
      <c r="CN39" s="620"/>
      <c r="CO39" s="620"/>
      <c r="CP39" s="620"/>
      <c r="CQ39" s="621"/>
      <c r="CR39" s="622">
        <v>4420941</v>
      </c>
      <c r="CS39" s="635"/>
      <c r="CT39" s="635"/>
      <c r="CU39" s="635"/>
      <c r="CV39" s="635"/>
      <c r="CW39" s="635"/>
      <c r="CX39" s="635"/>
      <c r="CY39" s="636"/>
      <c r="CZ39" s="625">
        <v>10</v>
      </c>
      <c r="DA39" s="637"/>
      <c r="DB39" s="637"/>
      <c r="DC39" s="638"/>
      <c r="DD39" s="628">
        <v>951552</v>
      </c>
      <c r="DE39" s="635"/>
      <c r="DF39" s="635"/>
      <c r="DG39" s="635"/>
      <c r="DH39" s="635"/>
      <c r="DI39" s="635"/>
      <c r="DJ39" s="635"/>
      <c r="DK39" s="636"/>
      <c r="DL39" s="628" t="s">
        <v>130</v>
      </c>
      <c r="DM39" s="635"/>
      <c r="DN39" s="635"/>
      <c r="DO39" s="635"/>
      <c r="DP39" s="635"/>
      <c r="DQ39" s="635"/>
      <c r="DR39" s="635"/>
      <c r="DS39" s="635"/>
      <c r="DT39" s="635"/>
      <c r="DU39" s="635"/>
      <c r="DV39" s="636"/>
      <c r="DW39" s="625" t="s">
        <v>257</v>
      </c>
      <c r="DX39" s="637"/>
      <c r="DY39" s="637"/>
      <c r="DZ39" s="637"/>
      <c r="EA39" s="637"/>
      <c r="EB39" s="637"/>
      <c r="EC39" s="649"/>
    </row>
    <row r="40" spans="2:133" ht="11.25" customHeight="1" x14ac:dyDescent="0.15">
      <c r="B40" s="619" t="s">
        <v>346</v>
      </c>
      <c r="C40" s="620"/>
      <c r="D40" s="620"/>
      <c r="E40" s="620"/>
      <c r="F40" s="620"/>
      <c r="G40" s="620"/>
      <c r="H40" s="620"/>
      <c r="I40" s="620"/>
      <c r="J40" s="620"/>
      <c r="K40" s="620"/>
      <c r="L40" s="620"/>
      <c r="M40" s="620"/>
      <c r="N40" s="620"/>
      <c r="O40" s="620"/>
      <c r="P40" s="620"/>
      <c r="Q40" s="621"/>
      <c r="R40" s="622">
        <v>356503</v>
      </c>
      <c r="S40" s="623"/>
      <c r="T40" s="623"/>
      <c r="U40" s="623"/>
      <c r="V40" s="623"/>
      <c r="W40" s="623"/>
      <c r="X40" s="623"/>
      <c r="Y40" s="624"/>
      <c r="Z40" s="660">
        <v>0.8</v>
      </c>
      <c r="AA40" s="660"/>
      <c r="AB40" s="660"/>
      <c r="AC40" s="660"/>
      <c r="AD40" s="661" t="s">
        <v>257</v>
      </c>
      <c r="AE40" s="661"/>
      <c r="AF40" s="661"/>
      <c r="AG40" s="661"/>
      <c r="AH40" s="661"/>
      <c r="AI40" s="661"/>
      <c r="AJ40" s="661"/>
      <c r="AK40" s="661"/>
      <c r="AL40" s="625" t="s">
        <v>257</v>
      </c>
      <c r="AM40" s="626"/>
      <c r="AN40" s="626"/>
      <c r="AO40" s="662"/>
      <c r="AQ40" s="655" t="s">
        <v>347</v>
      </c>
      <c r="AR40" s="656"/>
      <c r="AS40" s="656"/>
      <c r="AT40" s="656"/>
      <c r="AU40" s="656"/>
      <c r="AV40" s="656"/>
      <c r="AW40" s="656"/>
      <c r="AX40" s="656"/>
      <c r="AY40" s="657"/>
      <c r="AZ40" s="622" t="s">
        <v>257</v>
      </c>
      <c r="BA40" s="623"/>
      <c r="BB40" s="623"/>
      <c r="BC40" s="623"/>
      <c r="BD40" s="635"/>
      <c r="BE40" s="635"/>
      <c r="BF40" s="658"/>
      <c r="BG40" s="663" t="s">
        <v>348</v>
      </c>
      <c r="BH40" s="664"/>
      <c r="BI40" s="664"/>
      <c r="BJ40" s="664"/>
      <c r="BK40" s="664"/>
      <c r="BL40" s="222"/>
      <c r="BM40" s="620" t="s">
        <v>349</v>
      </c>
      <c r="BN40" s="620"/>
      <c r="BO40" s="620"/>
      <c r="BP40" s="620"/>
      <c r="BQ40" s="620"/>
      <c r="BR40" s="620"/>
      <c r="BS40" s="620"/>
      <c r="BT40" s="620"/>
      <c r="BU40" s="621"/>
      <c r="BV40" s="622">
        <v>87</v>
      </c>
      <c r="BW40" s="623"/>
      <c r="BX40" s="623"/>
      <c r="BY40" s="623"/>
      <c r="BZ40" s="623"/>
      <c r="CA40" s="623"/>
      <c r="CB40" s="659"/>
      <c r="CD40" s="619" t="s">
        <v>350</v>
      </c>
      <c r="CE40" s="620"/>
      <c r="CF40" s="620"/>
      <c r="CG40" s="620"/>
      <c r="CH40" s="620"/>
      <c r="CI40" s="620"/>
      <c r="CJ40" s="620"/>
      <c r="CK40" s="620"/>
      <c r="CL40" s="620"/>
      <c r="CM40" s="620"/>
      <c r="CN40" s="620"/>
      <c r="CO40" s="620"/>
      <c r="CP40" s="620"/>
      <c r="CQ40" s="621"/>
      <c r="CR40" s="622">
        <v>118966</v>
      </c>
      <c r="CS40" s="623"/>
      <c r="CT40" s="623"/>
      <c r="CU40" s="623"/>
      <c r="CV40" s="623"/>
      <c r="CW40" s="623"/>
      <c r="CX40" s="623"/>
      <c r="CY40" s="624"/>
      <c r="CZ40" s="625">
        <v>0.3</v>
      </c>
      <c r="DA40" s="637"/>
      <c r="DB40" s="637"/>
      <c r="DC40" s="638"/>
      <c r="DD40" s="628">
        <v>69297</v>
      </c>
      <c r="DE40" s="623"/>
      <c r="DF40" s="623"/>
      <c r="DG40" s="623"/>
      <c r="DH40" s="623"/>
      <c r="DI40" s="623"/>
      <c r="DJ40" s="623"/>
      <c r="DK40" s="624"/>
      <c r="DL40" s="628">
        <v>281</v>
      </c>
      <c r="DM40" s="623"/>
      <c r="DN40" s="623"/>
      <c r="DO40" s="623"/>
      <c r="DP40" s="623"/>
      <c r="DQ40" s="623"/>
      <c r="DR40" s="623"/>
      <c r="DS40" s="623"/>
      <c r="DT40" s="623"/>
      <c r="DU40" s="623"/>
      <c r="DV40" s="624"/>
      <c r="DW40" s="625">
        <v>0</v>
      </c>
      <c r="DX40" s="637"/>
      <c r="DY40" s="637"/>
      <c r="DZ40" s="637"/>
      <c r="EA40" s="637"/>
      <c r="EB40" s="637"/>
      <c r="EC40" s="649"/>
    </row>
    <row r="41" spans="2:133" ht="11.25" customHeight="1" x14ac:dyDescent="0.15">
      <c r="B41" s="603" t="s">
        <v>351</v>
      </c>
      <c r="C41" s="604"/>
      <c r="D41" s="604"/>
      <c r="E41" s="604"/>
      <c r="F41" s="604"/>
      <c r="G41" s="604"/>
      <c r="H41" s="604"/>
      <c r="I41" s="604"/>
      <c r="J41" s="604"/>
      <c r="K41" s="604"/>
      <c r="L41" s="604"/>
      <c r="M41" s="604"/>
      <c r="N41" s="604"/>
      <c r="O41" s="604"/>
      <c r="P41" s="604"/>
      <c r="Q41" s="605"/>
      <c r="R41" s="606">
        <v>45719882</v>
      </c>
      <c r="S41" s="647"/>
      <c r="T41" s="647"/>
      <c r="U41" s="647"/>
      <c r="V41" s="647"/>
      <c r="W41" s="647"/>
      <c r="X41" s="647"/>
      <c r="Y41" s="650"/>
      <c r="Z41" s="651">
        <v>100</v>
      </c>
      <c r="AA41" s="651"/>
      <c r="AB41" s="651"/>
      <c r="AC41" s="651"/>
      <c r="AD41" s="652">
        <v>20080065</v>
      </c>
      <c r="AE41" s="652"/>
      <c r="AF41" s="652"/>
      <c r="AG41" s="652"/>
      <c r="AH41" s="652"/>
      <c r="AI41" s="652"/>
      <c r="AJ41" s="652"/>
      <c r="AK41" s="652"/>
      <c r="AL41" s="609">
        <v>100</v>
      </c>
      <c r="AM41" s="653"/>
      <c r="AN41" s="653"/>
      <c r="AO41" s="654"/>
      <c r="AQ41" s="655" t="s">
        <v>352</v>
      </c>
      <c r="AR41" s="656"/>
      <c r="AS41" s="656"/>
      <c r="AT41" s="656"/>
      <c r="AU41" s="656"/>
      <c r="AV41" s="656"/>
      <c r="AW41" s="656"/>
      <c r="AX41" s="656"/>
      <c r="AY41" s="657"/>
      <c r="AZ41" s="622">
        <v>746152</v>
      </c>
      <c r="BA41" s="623"/>
      <c r="BB41" s="623"/>
      <c r="BC41" s="623"/>
      <c r="BD41" s="635"/>
      <c r="BE41" s="635"/>
      <c r="BF41" s="658"/>
      <c r="BG41" s="663"/>
      <c r="BH41" s="664"/>
      <c r="BI41" s="664"/>
      <c r="BJ41" s="664"/>
      <c r="BK41" s="664"/>
      <c r="BL41" s="222"/>
      <c r="BM41" s="620" t="s">
        <v>353</v>
      </c>
      <c r="BN41" s="620"/>
      <c r="BO41" s="620"/>
      <c r="BP41" s="620"/>
      <c r="BQ41" s="620"/>
      <c r="BR41" s="620"/>
      <c r="BS41" s="620"/>
      <c r="BT41" s="620"/>
      <c r="BU41" s="621"/>
      <c r="BV41" s="622" t="s">
        <v>257</v>
      </c>
      <c r="BW41" s="623"/>
      <c r="BX41" s="623"/>
      <c r="BY41" s="623"/>
      <c r="BZ41" s="623"/>
      <c r="CA41" s="623"/>
      <c r="CB41" s="659"/>
      <c r="CD41" s="619" t="s">
        <v>354</v>
      </c>
      <c r="CE41" s="620"/>
      <c r="CF41" s="620"/>
      <c r="CG41" s="620"/>
      <c r="CH41" s="620"/>
      <c r="CI41" s="620"/>
      <c r="CJ41" s="620"/>
      <c r="CK41" s="620"/>
      <c r="CL41" s="620"/>
      <c r="CM41" s="620"/>
      <c r="CN41" s="620"/>
      <c r="CO41" s="620"/>
      <c r="CP41" s="620"/>
      <c r="CQ41" s="621"/>
      <c r="CR41" s="622" t="s">
        <v>257</v>
      </c>
      <c r="CS41" s="635"/>
      <c r="CT41" s="635"/>
      <c r="CU41" s="635"/>
      <c r="CV41" s="635"/>
      <c r="CW41" s="635"/>
      <c r="CX41" s="635"/>
      <c r="CY41" s="636"/>
      <c r="CZ41" s="625" t="s">
        <v>257</v>
      </c>
      <c r="DA41" s="637"/>
      <c r="DB41" s="637"/>
      <c r="DC41" s="638"/>
      <c r="DD41" s="628" t="s">
        <v>130</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355</v>
      </c>
      <c r="AR42" s="668"/>
      <c r="AS42" s="668"/>
      <c r="AT42" s="668"/>
      <c r="AU42" s="668"/>
      <c r="AV42" s="668"/>
      <c r="AW42" s="668"/>
      <c r="AX42" s="668"/>
      <c r="AY42" s="669"/>
      <c r="AZ42" s="606">
        <v>2500107</v>
      </c>
      <c r="BA42" s="647"/>
      <c r="BB42" s="647"/>
      <c r="BC42" s="647"/>
      <c r="BD42" s="607"/>
      <c r="BE42" s="607"/>
      <c r="BF42" s="670"/>
      <c r="BG42" s="665"/>
      <c r="BH42" s="666"/>
      <c r="BI42" s="666"/>
      <c r="BJ42" s="666"/>
      <c r="BK42" s="666"/>
      <c r="BL42" s="223"/>
      <c r="BM42" s="604" t="s">
        <v>356</v>
      </c>
      <c r="BN42" s="604"/>
      <c r="BO42" s="604"/>
      <c r="BP42" s="604"/>
      <c r="BQ42" s="604"/>
      <c r="BR42" s="604"/>
      <c r="BS42" s="604"/>
      <c r="BT42" s="604"/>
      <c r="BU42" s="605"/>
      <c r="BV42" s="606">
        <v>401</v>
      </c>
      <c r="BW42" s="647"/>
      <c r="BX42" s="647"/>
      <c r="BY42" s="647"/>
      <c r="BZ42" s="647"/>
      <c r="CA42" s="647"/>
      <c r="CB42" s="648"/>
      <c r="CD42" s="619" t="s">
        <v>357</v>
      </c>
      <c r="CE42" s="620"/>
      <c r="CF42" s="620"/>
      <c r="CG42" s="620"/>
      <c r="CH42" s="620"/>
      <c r="CI42" s="620"/>
      <c r="CJ42" s="620"/>
      <c r="CK42" s="620"/>
      <c r="CL42" s="620"/>
      <c r="CM42" s="620"/>
      <c r="CN42" s="620"/>
      <c r="CO42" s="620"/>
      <c r="CP42" s="620"/>
      <c r="CQ42" s="621"/>
      <c r="CR42" s="622">
        <v>4554781</v>
      </c>
      <c r="CS42" s="635"/>
      <c r="CT42" s="635"/>
      <c r="CU42" s="635"/>
      <c r="CV42" s="635"/>
      <c r="CW42" s="635"/>
      <c r="CX42" s="635"/>
      <c r="CY42" s="636"/>
      <c r="CZ42" s="625">
        <v>10.3</v>
      </c>
      <c r="DA42" s="637"/>
      <c r="DB42" s="637"/>
      <c r="DC42" s="638"/>
      <c r="DD42" s="628">
        <v>725907</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3" t="s">
        <v>358</v>
      </c>
      <c r="CD43" s="619" t="s">
        <v>359</v>
      </c>
      <c r="CE43" s="620"/>
      <c r="CF43" s="620"/>
      <c r="CG43" s="620"/>
      <c r="CH43" s="620"/>
      <c r="CI43" s="620"/>
      <c r="CJ43" s="620"/>
      <c r="CK43" s="620"/>
      <c r="CL43" s="620"/>
      <c r="CM43" s="620"/>
      <c r="CN43" s="620"/>
      <c r="CO43" s="620"/>
      <c r="CP43" s="620"/>
      <c r="CQ43" s="621"/>
      <c r="CR43" s="622">
        <v>211622</v>
      </c>
      <c r="CS43" s="635"/>
      <c r="CT43" s="635"/>
      <c r="CU43" s="635"/>
      <c r="CV43" s="635"/>
      <c r="CW43" s="635"/>
      <c r="CX43" s="635"/>
      <c r="CY43" s="636"/>
      <c r="CZ43" s="625">
        <v>0.5</v>
      </c>
      <c r="DA43" s="637"/>
      <c r="DB43" s="637"/>
      <c r="DC43" s="638"/>
      <c r="DD43" s="628">
        <v>202743</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360</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308</v>
      </c>
      <c r="CE44" s="642"/>
      <c r="CF44" s="619" t="s">
        <v>361</v>
      </c>
      <c r="CG44" s="620"/>
      <c r="CH44" s="620"/>
      <c r="CI44" s="620"/>
      <c r="CJ44" s="620"/>
      <c r="CK44" s="620"/>
      <c r="CL44" s="620"/>
      <c r="CM44" s="620"/>
      <c r="CN44" s="620"/>
      <c r="CO44" s="620"/>
      <c r="CP44" s="620"/>
      <c r="CQ44" s="621"/>
      <c r="CR44" s="622">
        <v>4531560</v>
      </c>
      <c r="CS44" s="623"/>
      <c r="CT44" s="623"/>
      <c r="CU44" s="623"/>
      <c r="CV44" s="623"/>
      <c r="CW44" s="623"/>
      <c r="CX44" s="623"/>
      <c r="CY44" s="624"/>
      <c r="CZ44" s="625">
        <v>10.199999999999999</v>
      </c>
      <c r="DA44" s="626"/>
      <c r="DB44" s="626"/>
      <c r="DC44" s="627"/>
      <c r="DD44" s="628">
        <v>725821</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362</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363</v>
      </c>
      <c r="CG45" s="620"/>
      <c r="CH45" s="620"/>
      <c r="CI45" s="620"/>
      <c r="CJ45" s="620"/>
      <c r="CK45" s="620"/>
      <c r="CL45" s="620"/>
      <c r="CM45" s="620"/>
      <c r="CN45" s="620"/>
      <c r="CO45" s="620"/>
      <c r="CP45" s="620"/>
      <c r="CQ45" s="621"/>
      <c r="CR45" s="622">
        <v>2589104</v>
      </c>
      <c r="CS45" s="635"/>
      <c r="CT45" s="635"/>
      <c r="CU45" s="635"/>
      <c r="CV45" s="635"/>
      <c r="CW45" s="635"/>
      <c r="CX45" s="635"/>
      <c r="CY45" s="636"/>
      <c r="CZ45" s="625">
        <v>5.8</v>
      </c>
      <c r="DA45" s="637"/>
      <c r="DB45" s="637"/>
      <c r="DC45" s="638"/>
      <c r="DD45" s="628">
        <v>164243</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4"/>
      <c r="CD46" s="643"/>
      <c r="CE46" s="644"/>
      <c r="CF46" s="619" t="s">
        <v>364</v>
      </c>
      <c r="CG46" s="620"/>
      <c r="CH46" s="620"/>
      <c r="CI46" s="620"/>
      <c r="CJ46" s="620"/>
      <c r="CK46" s="620"/>
      <c r="CL46" s="620"/>
      <c r="CM46" s="620"/>
      <c r="CN46" s="620"/>
      <c r="CO46" s="620"/>
      <c r="CP46" s="620"/>
      <c r="CQ46" s="621"/>
      <c r="CR46" s="622">
        <v>1865056</v>
      </c>
      <c r="CS46" s="623"/>
      <c r="CT46" s="623"/>
      <c r="CU46" s="623"/>
      <c r="CV46" s="623"/>
      <c r="CW46" s="623"/>
      <c r="CX46" s="623"/>
      <c r="CY46" s="624"/>
      <c r="CZ46" s="625">
        <v>4.2</v>
      </c>
      <c r="DA46" s="626"/>
      <c r="DB46" s="626"/>
      <c r="DC46" s="627"/>
      <c r="DD46" s="628">
        <v>554128</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4"/>
      <c r="CD47" s="643"/>
      <c r="CE47" s="644"/>
      <c r="CF47" s="619" t="s">
        <v>365</v>
      </c>
      <c r="CG47" s="620"/>
      <c r="CH47" s="620"/>
      <c r="CI47" s="620"/>
      <c r="CJ47" s="620"/>
      <c r="CK47" s="620"/>
      <c r="CL47" s="620"/>
      <c r="CM47" s="620"/>
      <c r="CN47" s="620"/>
      <c r="CO47" s="620"/>
      <c r="CP47" s="620"/>
      <c r="CQ47" s="621"/>
      <c r="CR47" s="622">
        <v>23221</v>
      </c>
      <c r="CS47" s="635"/>
      <c r="CT47" s="635"/>
      <c r="CU47" s="635"/>
      <c r="CV47" s="635"/>
      <c r="CW47" s="635"/>
      <c r="CX47" s="635"/>
      <c r="CY47" s="636"/>
      <c r="CZ47" s="625">
        <v>0.1</v>
      </c>
      <c r="DA47" s="637"/>
      <c r="DB47" s="637"/>
      <c r="DC47" s="638"/>
      <c r="DD47" s="628">
        <v>86</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4"/>
      <c r="CD48" s="645"/>
      <c r="CE48" s="646"/>
      <c r="CF48" s="619" t="s">
        <v>366</v>
      </c>
      <c r="CG48" s="620"/>
      <c r="CH48" s="620"/>
      <c r="CI48" s="620"/>
      <c r="CJ48" s="620"/>
      <c r="CK48" s="620"/>
      <c r="CL48" s="620"/>
      <c r="CM48" s="620"/>
      <c r="CN48" s="620"/>
      <c r="CO48" s="620"/>
      <c r="CP48" s="620"/>
      <c r="CQ48" s="621"/>
      <c r="CR48" s="622" t="s">
        <v>257</v>
      </c>
      <c r="CS48" s="623"/>
      <c r="CT48" s="623"/>
      <c r="CU48" s="623"/>
      <c r="CV48" s="623"/>
      <c r="CW48" s="623"/>
      <c r="CX48" s="623"/>
      <c r="CY48" s="624"/>
      <c r="CZ48" s="625" t="s">
        <v>130</v>
      </c>
      <c r="DA48" s="626"/>
      <c r="DB48" s="626"/>
      <c r="DC48" s="627"/>
      <c r="DD48" s="628" t="s">
        <v>257</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4"/>
      <c r="CD49" s="603" t="s">
        <v>367</v>
      </c>
      <c r="CE49" s="604"/>
      <c r="CF49" s="604"/>
      <c r="CG49" s="604"/>
      <c r="CH49" s="604"/>
      <c r="CI49" s="604"/>
      <c r="CJ49" s="604"/>
      <c r="CK49" s="604"/>
      <c r="CL49" s="604"/>
      <c r="CM49" s="604"/>
      <c r="CN49" s="604"/>
      <c r="CO49" s="604"/>
      <c r="CP49" s="604"/>
      <c r="CQ49" s="605"/>
      <c r="CR49" s="606">
        <v>44320264</v>
      </c>
      <c r="CS49" s="607"/>
      <c r="CT49" s="607"/>
      <c r="CU49" s="607"/>
      <c r="CV49" s="607"/>
      <c r="CW49" s="607"/>
      <c r="CX49" s="607"/>
      <c r="CY49" s="608"/>
      <c r="CZ49" s="609">
        <v>100</v>
      </c>
      <c r="DA49" s="610"/>
      <c r="DB49" s="610"/>
      <c r="DC49" s="611"/>
      <c r="DD49" s="612">
        <v>23410972</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4sQ34ZDI3W3mMm5EmCbBe8WWg9+KRfIIWGv7thkmHCOUQFyUEz/7uO4nxWSV+KsCom/OvVfoYTIaGWuPKwEqwA==" saltValue="xHV5EWLMSOd/Gz7wvAQ4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98" t="s">
        <v>368</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99" t="s">
        <v>369</v>
      </c>
      <c r="DK2" s="1100"/>
      <c r="DL2" s="1100"/>
      <c r="DM2" s="1100"/>
      <c r="DN2" s="1100"/>
      <c r="DO2" s="1101"/>
      <c r="DP2" s="227"/>
      <c r="DQ2" s="1099" t="s">
        <v>370</v>
      </c>
      <c r="DR2" s="1100"/>
      <c r="DS2" s="1100"/>
      <c r="DT2" s="1100"/>
      <c r="DU2" s="1100"/>
      <c r="DV2" s="1100"/>
      <c r="DW2" s="1100"/>
      <c r="DX2" s="1100"/>
      <c r="DY2" s="1100"/>
      <c r="DZ2" s="1101"/>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64" t="s">
        <v>371</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1"/>
      <c r="BA4" s="231"/>
      <c r="BB4" s="231"/>
      <c r="BC4" s="231"/>
      <c r="BD4" s="231"/>
      <c r="BE4" s="232"/>
      <c r="BF4" s="232"/>
      <c r="BG4" s="232"/>
      <c r="BH4" s="232"/>
      <c r="BI4" s="232"/>
      <c r="BJ4" s="232"/>
      <c r="BK4" s="232"/>
      <c r="BL4" s="232"/>
      <c r="BM4" s="232"/>
      <c r="BN4" s="232"/>
      <c r="BO4" s="232"/>
      <c r="BP4" s="232"/>
      <c r="BQ4" s="731" t="s">
        <v>372</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3"/>
    </row>
    <row r="5" spans="1:131" s="234" customFormat="1" ht="26.25" customHeight="1" x14ac:dyDescent="0.15">
      <c r="A5" s="1001" t="s">
        <v>373</v>
      </c>
      <c r="B5" s="1002"/>
      <c r="C5" s="1002"/>
      <c r="D5" s="1002"/>
      <c r="E5" s="1002"/>
      <c r="F5" s="1002"/>
      <c r="G5" s="1002"/>
      <c r="H5" s="1002"/>
      <c r="I5" s="1002"/>
      <c r="J5" s="1002"/>
      <c r="K5" s="1002"/>
      <c r="L5" s="1002"/>
      <c r="M5" s="1002"/>
      <c r="N5" s="1002"/>
      <c r="O5" s="1002"/>
      <c r="P5" s="1003"/>
      <c r="Q5" s="1007" t="s">
        <v>374</v>
      </c>
      <c r="R5" s="1008"/>
      <c r="S5" s="1008"/>
      <c r="T5" s="1008"/>
      <c r="U5" s="1009"/>
      <c r="V5" s="1007" t="s">
        <v>375</v>
      </c>
      <c r="W5" s="1008"/>
      <c r="X5" s="1008"/>
      <c r="Y5" s="1008"/>
      <c r="Z5" s="1009"/>
      <c r="AA5" s="1007" t="s">
        <v>376</v>
      </c>
      <c r="AB5" s="1008"/>
      <c r="AC5" s="1008"/>
      <c r="AD5" s="1008"/>
      <c r="AE5" s="1008"/>
      <c r="AF5" s="1102" t="s">
        <v>377</v>
      </c>
      <c r="AG5" s="1008"/>
      <c r="AH5" s="1008"/>
      <c r="AI5" s="1008"/>
      <c r="AJ5" s="1021"/>
      <c r="AK5" s="1008" t="s">
        <v>378</v>
      </c>
      <c r="AL5" s="1008"/>
      <c r="AM5" s="1008"/>
      <c r="AN5" s="1008"/>
      <c r="AO5" s="1009"/>
      <c r="AP5" s="1007" t="s">
        <v>379</v>
      </c>
      <c r="AQ5" s="1008"/>
      <c r="AR5" s="1008"/>
      <c r="AS5" s="1008"/>
      <c r="AT5" s="1009"/>
      <c r="AU5" s="1007" t="s">
        <v>380</v>
      </c>
      <c r="AV5" s="1008"/>
      <c r="AW5" s="1008"/>
      <c r="AX5" s="1008"/>
      <c r="AY5" s="1021"/>
      <c r="AZ5" s="231"/>
      <c r="BA5" s="231"/>
      <c r="BB5" s="231"/>
      <c r="BC5" s="231"/>
      <c r="BD5" s="231"/>
      <c r="BE5" s="232"/>
      <c r="BF5" s="232"/>
      <c r="BG5" s="232"/>
      <c r="BH5" s="232"/>
      <c r="BI5" s="232"/>
      <c r="BJ5" s="232"/>
      <c r="BK5" s="232"/>
      <c r="BL5" s="232"/>
      <c r="BM5" s="232"/>
      <c r="BN5" s="232"/>
      <c r="BO5" s="232"/>
      <c r="BP5" s="232"/>
      <c r="BQ5" s="1001" t="s">
        <v>381</v>
      </c>
      <c r="BR5" s="1002"/>
      <c r="BS5" s="1002"/>
      <c r="BT5" s="1002"/>
      <c r="BU5" s="1002"/>
      <c r="BV5" s="1002"/>
      <c r="BW5" s="1002"/>
      <c r="BX5" s="1002"/>
      <c r="BY5" s="1002"/>
      <c r="BZ5" s="1002"/>
      <c r="CA5" s="1002"/>
      <c r="CB5" s="1002"/>
      <c r="CC5" s="1002"/>
      <c r="CD5" s="1002"/>
      <c r="CE5" s="1002"/>
      <c r="CF5" s="1002"/>
      <c r="CG5" s="1003"/>
      <c r="CH5" s="1007" t="s">
        <v>382</v>
      </c>
      <c r="CI5" s="1008"/>
      <c r="CJ5" s="1008"/>
      <c r="CK5" s="1008"/>
      <c r="CL5" s="1009"/>
      <c r="CM5" s="1007" t="s">
        <v>383</v>
      </c>
      <c r="CN5" s="1008"/>
      <c r="CO5" s="1008"/>
      <c r="CP5" s="1008"/>
      <c r="CQ5" s="1009"/>
      <c r="CR5" s="1007" t="s">
        <v>384</v>
      </c>
      <c r="CS5" s="1008"/>
      <c r="CT5" s="1008"/>
      <c r="CU5" s="1008"/>
      <c r="CV5" s="1009"/>
      <c r="CW5" s="1007" t="s">
        <v>385</v>
      </c>
      <c r="CX5" s="1008"/>
      <c r="CY5" s="1008"/>
      <c r="CZ5" s="1008"/>
      <c r="DA5" s="1009"/>
      <c r="DB5" s="1007" t="s">
        <v>386</v>
      </c>
      <c r="DC5" s="1008"/>
      <c r="DD5" s="1008"/>
      <c r="DE5" s="1008"/>
      <c r="DF5" s="1009"/>
      <c r="DG5" s="1092" t="s">
        <v>387</v>
      </c>
      <c r="DH5" s="1093"/>
      <c r="DI5" s="1093"/>
      <c r="DJ5" s="1093"/>
      <c r="DK5" s="1094"/>
      <c r="DL5" s="1092" t="s">
        <v>388</v>
      </c>
      <c r="DM5" s="1093"/>
      <c r="DN5" s="1093"/>
      <c r="DO5" s="1093"/>
      <c r="DP5" s="1094"/>
      <c r="DQ5" s="1007" t="s">
        <v>389</v>
      </c>
      <c r="DR5" s="1008"/>
      <c r="DS5" s="1008"/>
      <c r="DT5" s="1008"/>
      <c r="DU5" s="1009"/>
      <c r="DV5" s="1007" t="s">
        <v>380</v>
      </c>
      <c r="DW5" s="1008"/>
      <c r="DX5" s="1008"/>
      <c r="DY5" s="1008"/>
      <c r="DZ5" s="1021"/>
      <c r="EA5" s="233"/>
    </row>
    <row r="6" spans="1:131" s="234"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03"/>
      <c r="AG6" s="1011"/>
      <c r="AH6" s="1011"/>
      <c r="AI6" s="1011"/>
      <c r="AJ6" s="1022"/>
      <c r="AK6" s="1011"/>
      <c r="AL6" s="1011"/>
      <c r="AM6" s="1011"/>
      <c r="AN6" s="1011"/>
      <c r="AO6" s="1012"/>
      <c r="AP6" s="1010"/>
      <c r="AQ6" s="1011"/>
      <c r="AR6" s="1011"/>
      <c r="AS6" s="1011"/>
      <c r="AT6" s="1012"/>
      <c r="AU6" s="1010"/>
      <c r="AV6" s="1011"/>
      <c r="AW6" s="1011"/>
      <c r="AX6" s="1011"/>
      <c r="AY6" s="1022"/>
      <c r="AZ6" s="231"/>
      <c r="BA6" s="231"/>
      <c r="BB6" s="231"/>
      <c r="BC6" s="231"/>
      <c r="BD6" s="231"/>
      <c r="BE6" s="232"/>
      <c r="BF6" s="232"/>
      <c r="BG6" s="232"/>
      <c r="BH6" s="232"/>
      <c r="BI6" s="232"/>
      <c r="BJ6" s="232"/>
      <c r="BK6" s="232"/>
      <c r="BL6" s="232"/>
      <c r="BM6" s="232"/>
      <c r="BN6" s="232"/>
      <c r="BO6" s="232"/>
      <c r="BP6" s="232"/>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095"/>
      <c r="DH6" s="1096"/>
      <c r="DI6" s="1096"/>
      <c r="DJ6" s="1096"/>
      <c r="DK6" s="1097"/>
      <c r="DL6" s="1095"/>
      <c r="DM6" s="1096"/>
      <c r="DN6" s="1096"/>
      <c r="DO6" s="1096"/>
      <c r="DP6" s="1097"/>
      <c r="DQ6" s="1010"/>
      <c r="DR6" s="1011"/>
      <c r="DS6" s="1011"/>
      <c r="DT6" s="1011"/>
      <c r="DU6" s="1012"/>
      <c r="DV6" s="1010"/>
      <c r="DW6" s="1011"/>
      <c r="DX6" s="1011"/>
      <c r="DY6" s="1011"/>
      <c r="DZ6" s="1022"/>
      <c r="EA6" s="233"/>
    </row>
    <row r="7" spans="1:131" s="234" customFormat="1" ht="26.25" customHeight="1" thickTop="1" x14ac:dyDescent="0.15">
      <c r="A7" s="235">
        <v>1</v>
      </c>
      <c r="B7" s="1052" t="s">
        <v>390</v>
      </c>
      <c r="C7" s="1053"/>
      <c r="D7" s="1053"/>
      <c r="E7" s="1053"/>
      <c r="F7" s="1053"/>
      <c r="G7" s="1053"/>
      <c r="H7" s="1053"/>
      <c r="I7" s="1053"/>
      <c r="J7" s="1053"/>
      <c r="K7" s="1053"/>
      <c r="L7" s="1053"/>
      <c r="M7" s="1053"/>
      <c r="N7" s="1053"/>
      <c r="O7" s="1053"/>
      <c r="P7" s="1054"/>
      <c r="Q7" s="1110">
        <v>45719</v>
      </c>
      <c r="R7" s="1111"/>
      <c r="S7" s="1111"/>
      <c r="T7" s="1111"/>
      <c r="U7" s="1111"/>
      <c r="V7" s="1111">
        <v>44326</v>
      </c>
      <c r="W7" s="1111"/>
      <c r="X7" s="1111"/>
      <c r="Y7" s="1111"/>
      <c r="Z7" s="1111"/>
      <c r="AA7" s="1111">
        <v>1392</v>
      </c>
      <c r="AB7" s="1111"/>
      <c r="AC7" s="1111"/>
      <c r="AD7" s="1111"/>
      <c r="AE7" s="1112"/>
      <c r="AF7" s="1113">
        <v>1248</v>
      </c>
      <c r="AG7" s="1114"/>
      <c r="AH7" s="1114"/>
      <c r="AI7" s="1114"/>
      <c r="AJ7" s="1115"/>
      <c r="AK7" s="1116">
        <v>3540</v>
      </c>
      <c r="AL7" s="1117"/>
      <c r="AM7" s="1117"/>
      <c r="AN7" s="1117"/>
      <c r="AO7" s="1117"/>
      <c r="AP7" s="1117">
        <v>39058</v>
      </c>
      <c r="AQ7" s="1117"/>
      <c r="AR7" s="1117"/>
      <c r="AS7" s="1117"/>
      <c r="AT7" s="1117"/>
      <c r="AU7" s="1118"/>
      <c r="AV7" s="1118"/>
      <c r="AW7" s="1118"/>
      <c r="AX7" s="1118"/>
      <c r="AY7" s="1119"/>
      <c r="AZ7" s="231"/>
      <c r="BA7" s="231"/>
      <c r="BB7" s="231"/>
      <c r="BC7" s="231"/>
      <c r="BD7" s="231"/>
      <c r="BE7" s="232"/>
      <c r="BF7" s="232"/>
      <c r="BG7" s="232"/>
      <c r="BH7" s="232"/>
      <c r="BI7" s="232"/>
      <c r="BJ7" s="232"/>
      <c r="BK7" s="232"/>
      <c r="BL7" s="232"/>
      <c r="BM7" s="232"/>
      <c r="BN7" s="232"/>
      <c r="BO7" s="232"/>
      <c r="BP7" s="232"/>
      <c r="BQ7" s="235">
        <v>1</v>
      </c>
      <c r="BR7" s="236"/>
      <c r="BS7" s="1120" t="s">
        <v>577</v>
      </c>
      <c r="BT7" s="1121"/>
      <c r="BU7" s="1121"/>
      <c r="BV7" s="1121"/>
      <c r="BW7" s="1121"/>
      <c r="BX7" s="1121"/>
      <c r="BY7" s="1121"/>
      <c r="BZ7" s="1121"/>
      <c r="CA7" s="1121"/>
      <c r="CB7" s="1121"/>
      <c r="CC7" s="1121"/>
      <c r="CD7" s="1121"/>
      <c r="CE7" s="1121"/>
      <c r="CF7" s="1121"/>
      <c r="CG7" s="1122"/>
      <c r="CH7" s="1107">
        <v>0</v>
      </c>
      <c r="CI7" s="1108"/>
      <c r="CJ7" s="1108"/>
      <c r="CK7" s="1108"/>
      <c r="CL7" s="1109"/>
      <c r="CM7" s="1107">
        <v>190</v>
      </c>
      <c r="CN7" s="1108"/>
      <c r="CO7" s="1108"/>
      <c r="CP7" s="1108"/>
      <c r="CQ7" s="1109"/>
      <c r="CR7" s="1107">
        <v>5</v>
      </c>
      <c r="CS7" s="1108"/>
      <c r="CT7" s="1108"/>
      <c r="CU7" s="1108"/>
      <c r="CV7" s="1109"/>
      <c r="CW7" s="1107" t="s">
        <v>594</v>
      </c>
      <c r="CX7" s="1108"/>
      <c r="CY7" s="1108"/>
      <c r="CZ7" s="1108"/>
      <c r="DA7" s="1109"/>
      <c r="DB7" s="1107">
        <v>856</v>
      </c>
      <c r="DC7" s="1108"/>
      <c r="DD7" s="1108"/>
      <c r="DE7" s="1108"/>
      <c r="DF7" s="1109"/>
      <c r="DG7" s="995" t="s">
        <v>576</v>
      </c>
      <c r="DH7" s="996"/>
      <c r="DI7" s="996"/>
      <c r="DJ7" s="996"/>
      <c r="DK7" s="997"/>
      <c r="DL7" s="995" t="s">
        <v>576</v>
      </c>
      <c r="DM7" s="996"/>
      <c r="DN7" s="996"/>
      <c r="DO7" s="996"/>
      <c r="DP7" s="997"/>
      <c r="DQ7" s="995" t="s">
        <v>576</v>
      </c>
      <c r="DR7" s="996"/>
      <c r="DS7" s="996"/>
      <c r="DT7" s="996"/>
      <c r="DU7" s="997"/>
      <c r="DV7" s="1104"/>
      <c r="DW7" s="1105"/>
      <c r="DX7" s="1105"/>
      <c r="DY7" s="1105"/>
      <c r="DZ7" s="1106"/>
      <c r="EA7" s="233"/>
    </row>
    <row r="8" spans="1:131" s="234" customFormat="1" ht="26.25" customHeight="1" x14ac:dyDescent="0.15">
      <c r="A8" s="237">
        <v>2</v>
      </c>
      <c r="B8" s="1036" t="s">
        <v>391</v>
      </c>
      <c r="C8" s="1037"/>
      <c r="D8" s="1037"/>
      <c r="E8" s="1037"/>
      <c r="F8" s="1037"/>
      <c r="G8" s="1037"/>
      <c r="H8" s="1037"/>
      <c r="I8" s="1037"/>
      <c r="J8" s="1037"/>
      <c r="K8" s="1037"/>
      <c r="L8" s="1037"/>
      <c r="M8" s="1037"/>
      <c r="N8" s="1037"/>
      <c r="O8" s="1037"/>
      <c r="P8" s="1038"/>
      <c r="Q8" s="1044">
        <v>24</v>
      </c>
      <c r="R8" s="1045"/>
      <c r="S8" s="1045"/>
      <c r="T8" s="1045"/>
      <c r="U8" s="1045"/>
      <c r="V8" s="1045">
        <v>17</v>
      </c>
      <c r="W8" s="1045"/>
      <c r="X8" s="1045"/>
      <c r="Y8" s="1045"/>
      <c r="Z8" s="1045"/>
      <c r="AA8" s="1045">
        <v>7</v>
      </c>
      <c r="AB8" s="1045"/>
      <c r="AC8" s="1045"/>
      <c r="AD8" s="1045"/>
      <c r="AE8" s="1046"/>
      <c r="AF8" s="1041">
        <v>7</v>
      </c>
      <c r="AG8" s="1042"/>
      <c r="AH8" s="1042"/>
      <c r="AI8" s="1042"/>
      <c r="AJ8" s="1043"/>
      <c r="AK8" s="1085">
        <v>5</v>
      </c>
      <c r="AL8" s="1086"/>
      <c r="AM8" s="1086"/>
      <c r="AN8" s="1086"/>
      <c r="AO8" s="1086"/>
      <c r="AP8" s="1086" t="s">
        <v>576</v>
      </c>
      <c r="AQ8" s="1086"/>
      <c r="AR8" s="1086"/>
      <c r="AS8" s="1086"/>
      <c r="AT8" s="1086"/>
      <c r="AU8" s="1087"/>
      <c r="AV8" s="1087"/>
      <c r="AW8" s="1087"/>
      <c r="AX8" s="1087"/>
      <c r="AY8" s="1088"/>
      <c r="AZ8" s="231"/>
      <c r="BA8" s="231"/>
      <c r="BB8" s="231"/>
      <c r="BC8" s="231"/>
      <c r="BD8" s="231"/>
      <c r="BE8" s="232"/>
      <c r="BF8" s="232"/>
      <c r="BG8" s="232"/>
      <c r="BH8" s="232"/>
      <c r="BI8" s="232"/>
      <c r="BJ8" s="232"/>
      <c r="BK8" s="232"/>
      <c r="BL8" s="232"/>
      <c r="BM8" s="232"/>
      <c r="BN8" s="232"/>
      <c r="BO8" s="232"/>
      <c r="BP8" s="232"/>
      <c r="BQ8" s="237">
        <v>2</v>
      </c>
      <c r="BR8" s="238"/>
      <c r="BS8" s="1089" t="s">
        <v>578</v>
      </c>
      <c r="BT8" s="1090"/>
      <c r="BU8" s="1090"/>
      <c r="BV8" s="1090"/>
      <c r="BW8" s="1090"/>
      <c r="BX8" s="1090"/>
      <c r="BY8" s="1090"/>
      <c r="BZ8" s="1090"/>
      <c r="CA8" s="1090"/>
      <c r="CB8" s="1090"/>
      <c r="CC8" s="1090"/>
      <c r="CD8" s="1090"/>
      <c r="CE8" s="1090"/>
      <c r="CF8" s="1090"/>
      <c r="CG8" s="1091"/>
      <c r="CH8" s="995" t="s">
        <v>594</v>
      </c>
      <c r="CI8" s="996"/>
      <c r="CJ8" s="996"/>
      <c r="CK8" s="996"/>
      <c r="CL8" s="997"/>
      <c r="CM8" s="995">
        <v>3</v>
      </c>
      <c r="CN8" s="996"/>
      <c r="CO8" s="996"/>
      <c r="CP8" s="996"/>
      <c r="CQ8" s="997"/>
      <c r="CR8" s="995">
        <v>3</v>
      </c>
      <c r="CS8" s="996"/>
      <c r="CT8" s="996"/>
      <c r="CU8" s="996"/>
      <c r="CV8" s="997"/>
      <c r="CW8" s="995">
        <v>394</v>
      </c>
      <c r="CX8" s="996"/>
      <c r="CY8" s="996"/>
      <c r="CZ8" s="996"/>
      <c r="DA8" s="997"/>
      <c r="DB8" s="995" t="s">
        <v>594</v>
      </c>
      <c r="DC8" s="996"/>
      <c r="DD8" s="996"/>
      <c r="DE8" s="996"/>
      <c r="DF8" s="997"/>
      <c r="DG8" s="995" t="s">
        <v>576</v>
      </c>
      <c r="DH8" s="996"/>
      <c r="DI8" s="996"/>
      <c r="DJ8" s="996"/>
      <c r="DK8" s="997"/>
      <c r="DL8" s="995" t="s">
        <v>576</v>
      </c>
      <c r="DM8" s="996"/>
      <c r="DN8" s="996"/>
      <c r="DO8" s="996"/>
      <c r="DP8" s="997"/>
      <c r="DQ8" s="995" t="s">
        <v>576</v>
      </c>
      <c r="DR8" s="996"/>
      <c r="DS8" s="996"/>
      <c r="DT8" s="996"/>
      <c r="DU8" s="997"/>
      <c r="DV8" s="998"/>
      <c r="DW8" s="999"/>
      <c r="DX8" s="999"/>
      <c r="DY8" s="999"/>
      <c r="DZ8" s="1000"/>
      <c r="EA8" s="233"/>
    </row>
    <row r="9" spans="1:131" s="234" customFormat="1" ht="26.25" customHeight="1" x14ac:dyDescent="0.15">
      <c r="A9" s="237">
        <v>3</v>
      </c>
      <c r="B9" s="1036" t="s">
        <v>392</v>
      </c>
      <c r="C9" s="1037"/>
      <c r="D9" s="1037"/>
      <c r="E9" s="1037"/>
      <c r="F9" s="1037"/>
      <c r="G9" s="1037"/>
      <c r="H9" s="1037"/>
      <c r="I9" s="1037"/>
      <c r="J9" s="1037"/>
      <c r="K9" s="1037"/>
      <c r="L9" s="1037"/>
      <c r="M9" s="1037"/>
      <c r="N9" s="1037"/>
      <c r="O9" s="1037"/>
      <c r="P9" s="1038"/>
      <c r="Q9" s="1044">
        <v>1</v>
      </c>
      <c r="R9" s="1045"/>
      <c r="S9" s="1045"/>
      <c r="T9" s="1045"/>
      <c r="U9" s="1045"/>
      <c r="V9" s="1045">
        <v>1</v>
      </c>
      <c r="W9" s="1045"/>
      <c r="X9" s="1045"/>
      <c r="Y9" s="1045"/>
      <c r="Z9" s="1045"/>
      <c r="AA9" s="1045" t="s">
        <v>576</v>
      </c>
      <c r="AB9" s="1045"/>
      <c r="AC9" s="1045"/>
      <c r="AD9" s="1045"/>
      <c r="AE9" s="1046"/>
      <c r="AF9" s="1041" t="s">
        <v>130</v>
      </c>
      <c r="AG9" s="1042"/>
      <c r="AH9" s="1042"/>
      <c r="AI9" s="1042"/>
      <c r="AJ9" s="1043"/>
      <c r="AK9" s="1085" t="s">
        <v>595</v>
      </c>
      <c r="AL9" s="1086"/>
      <c r="AM9" s="1086"/>
      <c r="AN9" s="1086"/>
      <c r="AO9" s="1086"/>
      <c r="AP9" s="1086" t="s">
        <v>576</v>
      </c>
      <c r="AQ9" s="1086"/>
      <c r="AR9" s="1086"/>
      <c r="AS9" s="1086"/>
      <c r="AT9" s="1086"/>
      <c r="AU9" s="1087"/>
      <c r="AV9" s="1087"/>
      <c r="AW9" s="1087"/>
      <c r="AX9" s="1087"/>
      <c r="AY9" s="1088"/>
      <c r="AZ9" s="231"/>
      <c r="BA9" s="231"/>
      <c r="BB9" s="231"/>
      <c r="BC9" s="231"/>
      <c r="BD9" s="231"/>
      <c r="BE9" s="232"/>
      <c r="BF9" s="232"/>
      <c r="BG9" s="232"/>
      <c r="BH9" s="232"/>
      <c r="BI9" s="232"/>
      <c r="BJ9" s="232"/>
      <c r="BK9" s="232"/>
      <c r="BL9" s="232"/>
      <c r="BM9" s="232"/>
      <c r="BN9" s="232"/>
      <c r="BO9" s="232"/>
      <c r="BP9" s="232"/>
      <c r="BQ9" s="237">
        <v>3</v>
      </c>
      <c r="BR9" s="238"/>
      <c r="BS9" s="1089" t="s">
        <v>579</v>
      </c>
      <c r="BT9" s="1090"/>
      <c r="BU9" s="1090"/>
      <c r="BV9" s="1090"/>
      <c r="BW9" s="1090"/>
      <c r="BX9" s="1090"/>
      <c r="BY9" s="1090"/>
      <c r="BZ9" s="1090"/>
      <c r="CA9" s="1090"/>
      <c r="CB9" s="1090"/>
      <c r="CC9" s="1090"/>
      <c r="CD9" s="1090"/>
      <c r="CE9" s="1090"/>
      <c r="CF9" s="1090"/>
      <c r="CG9" s="1091"/>
      <c r="CH9" s="995">
        <v>-1</v>
      </c>
      <c r="CI9" s="996"/>
      <c r="CJ9" s="996"/>
      <c r="CK9" s="996"/>
      <c r="CL9" s="997"/>
      <c r="CM9" s="995">
        <v>16</v>
      </c>
      <c r="CN9" s="996"/>
      <c r="CO9" s="996"/>
      <c r="CP9" s="996"/>
      <c r="CQ9" s="997"/>
      <c r="CR9" s="995">
        <v>10</v>
      </c>
      <c r="CS9" s="996"/>
      <c r="CT9" s="996"/>
      <c r="CU9" s="996"/>
      <c r="CV9" s="997"/>
      <c r="CW9" s="995">
        <v>19</v>
      </c>
      <c r="CX9" s="996"/>
      <c r="CY9" s="996"/>
      <c r="CZ9" s="996"/>
      <c r="DA9" s="997"/>
      <c r="DB9" s="995" t="s">
        <v>594</v>
      </c>
      <c r="DC9" s="996"/>
      <c r="DD9" s="996"/>
      <c r="DE9" s="996"/>
      <c r="DF9" s="997"/>
      <c r="DG9" s="995" t="s">
        <v>576</v>
      </c>
      <c r="DH9" s="996"/>
      <c r="DI9" s="996"/>
      <c r="DJ9" s="996"/>
      <c r="DK9" s="997"/>
      <c r="DL9" s="995" t="s">
        <v>576</v>
      </c>
      <c r="DM9" s="996"/>
      <c r="DN9" s="996"/>
      <c r="DO9" s="996"/>
      <c r="DP9" s="997"/>
      <c r="DQ9" s="995" t="s">
        <v>576</v>
      </c>
      <c r="DR9" s="996"/>
      <c r="DS9" s="996"/>
      <c r="DT9" s="996"/>
      <c r="DU9" s="997"/>
      <c r="DV9" s="998"/>
      <c r="DW9" s="999"/>
      <c r="DX9" s="999"/>
      <c r="DY9" s="999"/>
      <c r="DZ9" s="1000"/>
      <c r="EA9" s="233"/>
    </row>
    <row r="10" spans="1:131" s="234" customFormat="1" ht="26.25" customHeight="1" x14ac:dyDescent="0.15">
      <c r="A10" s="237">
        <v>4</v>
      </c>
      <c r="B10" s="1036" t="s">
        <v>393</v>
      </c>
      <c r="C10" s="1037"/>
      <c r="D10" s="1037"/>
      <c r="E10" s="1037"/>
      <c r="F10" s="1037"/>
      <c r="G10" s="1037"/>
      <c r="H10" s="1037"/>
      <c r="I10" s="1037"/>
      <c r="J10" s="1037"/>
      <c r="K10" s="1037"/>
      <c r="L10" s="1037"/>
      <c r="M10" s="1037"/>
      <c r="N10" s="1037"/>
      <c r="O10" s="1037"/>
      <c r="P10" s="1038"/>
      <c r="Q10" s="1044">
        <v>0</v>
      </c>
      <c r="R10" s="1045"/>
      <c r="S10" s="1045"/>
      <c r="T10" s="1045"/>
      <c r="U10" s="1045"/>
      <c r="V10" s="1045">
        <v>0</v>
      </c>
      <c r="W10" s="1045"/>
      <c r="X10" s="1045"/>
      <c r="Y10" s="1045"/>
      <c r="Z10" s="1045"/>
      <c r="AA10" s="1045">
        <v>0</v>
      </c>
      <c r="AB10" s="1045"/>
      <c r="AC10" s="1045"/>
      <c r="AD10" s="1045"/>
      <c r="AE10" s="1046"/>
      <c r="AF10" s="1041">
        <v>0</v>
      </c>
      <c r="AG10" s="1042"/>
      <c r="AH10" s="1042"/>
      <c r="AI10" s="1042"/>
      <c r="AJ10" s="1043"/>
      <c r="AK10" s="1085" t="s">
        <v>595</v>
      </c>
      <c r="AL10" s="1086"/>
      <c r="AM10" s="1086"/>
      <c r="AN10" s="1086"/>
      <c r="AO10" s="1086"/>
      <c r="AP10" s="1086" t="s">
        <v>576</v>
      </c>
      <c r="AQ10" s="1086"/>
      <c r="AR10" s="1086"/>
      <c r="AS10" s="1086"/>
      <c r="AT10" s="1086"/>
      <c r="AU10" s="1087"/>
      <c r="AV10" s="1087"/>
      <c r="AW10" s="1087"/>
      <c r="AX10" s="1087"/>
      <c r="AY10" s="1088"/>
      <c r="AZ10" s="231"/>
      <c r="BA10" s="231"/>
      <c r="BB10" s="231"/>
      <c r="BC10" s="231"/>
      <c r="BD10" s="231"/>
      <c r="BE10" s="232"/>
      <c r="BF10" s="232"/>
      <c r="BG10" s="232"/>
      <c r="BH10" s="232"/>
      <c r="BI10" s="232"/>
      <c r="BJ10" s="232"/>
      <c r="BK10" s="232"/>
      <c r="BL10" s="232"/>
      <c r="BM10" s="232"/>
      <c r="BN10" s="232"/>
      <c r="BO10" s="232"/>
      <c r="BP10" s="232"/>
      <c r="BQ10" s="237">
        <v>4</v>
      </c>
      <c r="BR10" s="238"/>
      <c r="BS10" s="1089" t="s">
        <v>580</v>
      </c>
      <c r="BT10" s="1090"/>
      <c r="BU10" s="1090"/>
      <c r="BV10" s="1090"/>
      <c r="BW10" s="1090"/>
      <c r="BX10" s="1090"/>
      <c r="BY10" s="1090"/>
      <c r="BZ10" s="1090"/>
      <c r="CA10" s="1090"/>
      <c r="CB10" s="1090"/>
      <c r="CC10" s="1090"/>
      <c r="CD10" s="1090"/>
      <c r="CE10" s="1090"/>
      <c r="CF10" s="1090"/>
      <c r="CG10" s="1091"/>
      <c r="CH10" s="995">
        <v>2</v>
      </c>
      <c r="CI10" s="996"/>
      <c r="CJ10" s="996"/>
      <c r="CK10" s="996"/>
      <c r="CL10" s="997"/>
      <c r="CM10" s="995">
        <v>37</v>
      </c>
      <c r="CN10" s="996"/>
      <c r="CO10" s="996"/>
      <c r="CP10" s="996"/>
      <c r="CQ10" s="997"/>
      <c r="CR10" s="995">
        <v>30</v>
      </c>
      <c r="CS10" s="996"/>
      <c r="CT10" s="996"/>
      <c r="CU10" s="996"/>
      <c r="CV10" s="997"/>
      <c r="CW10" s="995">
        <v>36</v>
      </c>
      <c r="CX10" s="996"/>
      <c r="CY10" s="996"/>
      <c r="CZ10" s="996"/>
      <c r="DA10" s="997"/>
      <c r="DB10" s="995" t="s">
        <v>594</v>
      </c>
      <c r="DC10" s="996"/>
      <c r="DD10" s="996"/>
      <c r="DE10" s="996"/>
      <c r="DF10" s="997"/>
      <c r="DG10" s="995" t="s">
        <v>576</v>
      </c>
      <c r="DH10" s="996"/>
      <c r="DI10" s="996"/>
      <c r="DJ10" s="996"/>
      <c r="DK10" s="997"/>
      <c r="DL10" s="995" t="s">
        <v>576</v>
      </c>
      <c r="DM10" s="996"/>
      <c r="DN10" s="996"/>
      <c r="DO10" s="996"/>
      <c r="DP10" s="997"/>
      <c r="DQ10" s="995" t="s">
        <v>576</v>
      </c>
      <c r="DR10" s="996"/>
      <c r="DS10" s="996"/>
      <c r="DT10" s="996"/>
      <c r="DU10" s="997"/>
      <c r="DV10" s="998"/>
      <c r="DW10" s="999"/>
      <c r="DX10" s="999"/>
      <c r="DY10" s="999"/>
      <c r="DZ10" s="1000"/>
      <c r="EA10" s="233"/>
    </row>
    <row r="11" spans="1:131" s="234" customFormat="1" ht="26.25" customHeight="1" x14ac:dyDescent="0.15">
      <c r="A11" s="237">
        <v>5</v>
      </c>
      <c r="B11" s="1036"/>
      <c r="C11" s="1037"/>
      <c r="D11" s="1037"/>
      <c r="E11" s="1037"/>
      <c r="F11" s="1037"/>
      <c r="G11" s="1037"/>
      <c r="H11" s="1037"/>
      <c r="I11" s="1037"/>
      <c r="J11" s="1037"/>
      <c r="K11" s="1037"/>
      <c r="L11" s="1037"/>
      <c r="M11" s="1037"/>
      <c r="N11" s="1037"/>
      <c r="O11" s="1037"/>
      <c r="P11" s="1038"/>
      <c r="Q11" s="1044"/>
      <c r="R11" s="1045"/>
      <c r="S11" s="1045"/>
      <c r="T11" s="1045"/>
      <c r="U11" s="1045"/>
      <c r="V11" s="1045"/>
      <c r="W11" s="1045"/>
      <c r="X11" s="1045"/>
      <c r="Y11" s="1045"/>
      <c r="Z11" s="1045"/>
      <c r="AA11" s="1045"/>
      <c r="AB11" s="1045"/>
      <c r="AC11" s="1045"/>
      <c r="AD11" s="1045"/>
      <c r="AE11" s="1046"/>
      <c r="AF11" s="1041"/>
      <c r="AG11" s="1042"/>
      <c r="AH11" s="1042"/>
      <c r="AI11" s="1042"/>
      <c r="AJ11" s="1043"/>
      <c r="AK11" s="1085"/>
      <c r="AL11" s="1086"/>
      <c r="AM11" s="1086"/>
      <c r="AN11" s="1086"/>
      <c r="AO11" s="1086"/>
      <c r="AP11" s="1086"/>
      <c r="AQ11" s="1086"/>
      <c r="AR11" s="1086"/>
      <c r="AS11" s="1086"/>
      <c r="AT11" s="1086"/>
      <c r="AU11" s="1087"/>
      <c r="AV11" s="1087"/>
      <c r="AW11" s="1087"/>
      <c r="AX11" s="1087"/>
      <c r="AY11" s="1088"/>
      <c r="AZ11" s="231"/>
      <c r="BA11" s="231"/>
      <c r="BB11" s="231"/>
      <c r="BC11" s="231"/>
      <c r="BD11" s="231"/>
      <c r="BE11" s="232"/>
      <c r="BF11" s="232"/>
      <c r="BG11" s="232"/>
      <c r="BH11" s="232"/>
      <c r="BI11" s="232"/>
      <c r="BJ11" s="232"/>
      <c r="BK11" s="232"/>
      <c r="BL11" s="232"/>
      <c r="BM11" s="232"/>
      <c r="BN11" s="232"/>
      <c r="BO11" s="232"/>
      <c r="BP11" s="232"/>
      <c r="BQ11" s="237">
        <v>5</v>
      </c>
      <c r="BR11" s="238"/>
      <c r="BS11" s="1089" t="s">
        <v>581</v>
      </c>
      <c r="BT11" s="1090"/>
      <c r="BU11" s="1090"/>
      <c r="BV11" s="1090"/>
      <c r="BW11" s="1090"/>
      <c r="BX11" s="1090"/>
      <c r="BY11" s="1090"/>
      <c r="BZ11" s="1090"/>
      <c r="CA11" s="1090"/>
      <c r="CB11" s="1090"/>
      <c r="CC11" s="1090"/>
      <c r="CD11" s="1090"/>
      <c r="CE11" s="1090"/>
      <c r="CF11" s="1090"/>
      <c r="CG11" s="1091"/>
      <c r="CH11" s="995">
        <v>1</v>
      </c>
      <c r="CI11" s="996"/>
      <c r="CJ11" s="996"/>
      <c r="CK11" s="996"/>
      <c r="CL11" s="997"/>
      <c r="CM11" s="995">
        <v>236</v>
      </c>
      <c r="CN11" s="996"/>
      <c r="CO11" s="996"/>
      <c r="CP11" s="996"/>
      <c r="CQ11" s="997"/>
      <c r="CR11" s="995">
        <v>20</v>
      </c>
      <c r="CS11" s="996"/>
      <c r="CT11" s="996"/>
      <c r="CU11" s="996"/>
      <c r="CV11" s="997"/>
      <c r="CW11" s="995">
        <v>26</v>
      </c>
      <c r="CX11" s="996"/>
      <c r="CY11" s="996"/>
      <c r="CZ11" s="996"/>
      <c r="DA11" s="997"/>
      <c r="DB11" s="995" t="s">
        <v>594</v>
      </c>
      <c r="DC11" s="996"/>
      <c r="DD11" s="996"/>
      <c r="DE11" s="996"/>
      <c r="DF11" s="997"/>
      <c r="DG11" s="995" t="s">
        <v>576</v>
      </c>
      <c r="DH11" s="996"/>
      <c r="DI11" s="996"/>
      <c r="DJ11" s="996"/>
      <c r="DK11" s="997"/>
      <c r="DL11" s="995" t="s">
        <v>576</v>
      </c>
      <c r="DM11" s="996"/>
      <c r="DN11" s="996"/>
      <c r="DO11" s="996"/>
      <c r="DP11" s="997"/>
      <c r="DQ11" s="995" t="s">
        <v>576</v>
      </c>
      <c r="DR11" s="996"/>
      <c r="DS11" s="996"/>
      <c r="DT11" s="996"/>
      <c r="DU11" s="997"/>
      <c r="DV11" s="998"/>
      <c r="DW11" s="999"/>
      <c r="DX11" s="999"/>
      <c r="DY11" s="999"/>
      <c r="DZ11" s="1000"/>
      <c r="EA11" s="233"/>
    </row>
    <row r="12" spans="1:131" s="234" customFormat="1" ht="26.25" customHeight="1" x14ac:dyDescent="0.15">
      <c r="A12" s="237">
        <v>6</v>
      </c>
      <c r="B12" s="1036"/>
      <c r="C12" s="1037"/>
      <c r="D12" s="1037"/>
      <c r="E12" s="1037"/>
      <c r="F12" s="1037"/>
      <c r="G12" s="1037"/>
      <c r="H12" s="1037"/>
      <c r="I12" s="1037"/>
      <c r="J12" s="1037"/>
      <c r="K12" s="1037"/>
      <c r="L12" s="1037"/>
      <c r="M12" s="1037"/>
      <c r="N12" s="1037"/>
      <c r="O12" s="1037"/>
      <c r="P12" s="1038"/>
      <c r="Q12" s="1044"/>
      <c r="R12" s="1045"/>
      <c r="S12" s="1045"/>
      <c r="T12" s="1045"/>
      <c r="U12" s="1045"/>
      <c r="V12" s="1045"/>
      <c r="W12" s="1045"/>
      <c r="X12" s="1045"/>
      <c r="Y12" s="1045"/>
      <c r="Z12" s="1045"/>
      <c r="AA12" s="1045"/>
      <c r="AB12" s="1045"/>
      <c r="AC12" s="1045"/>
      <c r="AD12" s="1045"/>
      <c r="AE12" s="1046"/>
      <c r="AF12" s="1041"/>
      <c r="AG12" s="1042"/>
      <c r="AH12" s="1042"/>
      <c r="AI12" s="1042"/>
      <c r="AJ12" s="1043"/>
      <c r="AK12" s="1085"/>
      <c r="AL12" s="1086"/>
      <c r="AM12" s="1086"/>
      <c r="AN12" s="1086"/>
      <c r="AO12" s="1086"/>
      <c r="AP12" s="1086"/>
      <c r="AQ12" s="1086"/>
      <c r="AR12" s="1086"/>
      <c r="AS12" s="1086"/>
      <c r="AT12" s="1086"/>
      <c r="AU12" s="1087"/>
      <c r="AV12" s="1087"/>
      <c r="AW12" s="1087"/>
      <c r="AX12" s="1087"/>
      <c r="AY12" s="1088"/>
      <c r="AZ12" s="231"/>
      <c r="BA12" s="231"/>
      <c r="BB12" s="231"/>
      <c r="BC12" s="231"/>
      <c r="BD12" s="231"/>
      <c r="BE12" s="232"/>
      <c r="BF12" s="232"/>
      <c r="BG12" s="232"/>
      <c r="BH12" s="232"/>
      <c r="BI12" s="232"/>
      <c r="BJ12" s="232"/>
      <c r="BK12" s="232"/>
      <c r="BL12" s="232"/>
      <c r="BM12" s="232"/>
      <c r="BN12" s="232"/>
      <c r="BO12" s="232"/>
      <c r="BP12" s="232"/>
      <c r="BQ12" s="237">
        <v>6</v>
      </c>
      <c r="BR12" s="238"/>
      <c r="BS12" s="1089" t="s">
        <v>582</v>
      </c>
      <c r="BT12" s="1090"/>
      <c r="BU12" s="1090"/>
      <c r="BV12" s="1090"/>
      <c r="BW12" s="1090"/>
      <c r="BX12" s="1090"/>
      <c r="BY12" s="1090"/>
      <c r="BZ12" s="1090"/>
      <c r="CA12" s="1090"/>
      <c r="CB12" s="1090"/>
      <c r="CC12" s="1090"/>
      <c r="CD12" s="1090"/>
      <c r="CE12" s="1090"/>
      <c r="CF12" s="1090"/>
      <c r="CG12" s="1091"/>
      <c r="CH12" s="995">
        <v>4</v>
      </c>
      <c r="CI12" s="996"/>
      <c r="CJ12" s="996"/>
      <c r="CK12" s="996"/>
      <c r="CL12" s="997"/>
      <c r="CM12" s="995">
        <v>93</v>
      </c>
      <c r="CN12" s="996"/>
      <c r="CO12" s="996"/>
      <c r="CP12" s="996"/>
      <c r="CQ12" s="997"/>
      <c r="CR12" s="995">
        <v>50</v>
      </c>
      <c r="CS12" s="996"/>
      <c r="CT12" s="996"/>
      <c r="CU12" s="996"/>
      <c r="CV12" s="997"/>
      <c r="CW12" s="995">
        <v>58</v>
      </c>
      <c r="CX12" s="996"/>
      <c r="CY12" s="996"/>
      <c r="CZ12" s="996"/>
      <c r="DA12" s="997"/>
      <c r="DB12" s="995" t="s">
        <v>594</v>
      </c>
      <c r="DC12" s="996"/>
      <c r="DD12" s="996"/>
      <c r="DE12" s="996"/>
      <c r="DF12" s="997"/>
      <c r="DG12" s="995" t="s">
        <v>576</v>
      </c>
      <c r="DH12" s="996"/>
      <c r="DI12" s="996"/>
      <c r="DJ12" s="996"/>
      <c r="DK12" s="997"/>
      <c r="DL12" s="995" t="s">
        <v>576</v>
      </c>
      <c r="DM12" s="996"/>
      <c r="DN12" s="996"/>
      <c r="DO12" s="996"/>
      <c r="DP12" s="997"/>
      <c r="DQ12" s="995" t="s">
        <v>576</v>
      </c>
      <c r="DR12" s="996"/>
      <c r="DS12" s="996"/>
      <c r="DT12" s="996"/>
      <c r="DU12" s="997"/>
      <c r="DV12" s="998"/>
      <c r="DW12" s="999"/>
      <c r="DX12" s="999"/>
      <c r="DY12" s="999"/>
      <c r="DZ12" s="1000"/>
      <c r="EA12" s="233"/>
    </row>
    <row r="13" spans="1:131" s="234" customFormat="1" ht="26.25" customHeight="1" x14ac:dyDescent="0.15">
      <c r="A13" s="237">
        <v>7</v>
      </c>
      <c r="B13" s="1036"/>
      <c r="C13" s="1037"/>
      <c r="D13" s="1037"/>
      <c r="E13" s="1037"/>
      <c r="F13" s="1037"/>
      <c r="G13" s="1037"/>
      <c r="H13" s="1037"/>
      <c r="I13" s="1037"/>
      <c r="J13" s="1037"/>
      <c r="K13" s="1037"/>
      <c r="L13" s="1037"/>
      <c r="M13" s="1037"/>
      <c r="N13" s="1037"/>
      <c r="O13" s="1037"/>
      <c r="P13" s="1038"/>
      <c r="Q13" s="1044"/>
      <c r="R13" s="1045"/>
      <c r="S13" s="1045"/>
      <c r="T13" s="1045"/>
      <c r="U13" s="1045"/>
      <c r="V13" s="1045"/>
      <c r="W13" s="1045"/>
      <c r="X13" s="1045"/>
      <c r="Y13" s="1045"/>
      <c r="Z13" s="1045"/>
      <c r="AA13" s="1045"/>
      <c r="AB13" s="1045"/>
      <c r="AC13" s="1045"/>
      <c r="AD13" s="1045"/>
      <c r="AE13" s="1046"/>
      <c r="AF13" s="1041"/>
      <c r="AG13" s="1042"/>
      <c r="AH13" s="1042"/>
      <c r="AI13" s="1042"/>
      <c r="AJ13" s="1043"/>
      <c r="AK13" s="1085"/>
      <c r="AL13" s="1086"/>
      <c r="AM13" s="1086"/>
      <c r="AN13" s="1086"/>
      <c r="AO13" s="1086"/>
      <c r="AP13" s="1086"/>
      <c r="AQ13" s="1086"/>
      <c r="AR13" s="1086"/>
      <c r="AS13" s="1086"/>
      <c r="AT13" s="1086"/>
      <c r="AU13" s="1087"/>
      <c r="AV13" s="1087"/>
      <c r="AW13" s="1087"/>
      <c r="AX13" s="1087"/>
      <c r="AY13" s="1088"/>
      <c r="AZ13" s="231"/>
      <c r="BA13" s="231"/>
      <c r="BB13" s="231"/>
      <c r="BC13" s="231"/>
      <c r="BD13" s="231"/>
      <c r="BE13" s="232"/>
      <c r="BF13" s="232"/>
      <c r="BG13" s="232"/>
      <c r="BH13" s="232"/>
      <c r="BI13" s="232"/>
      <c r="BJ13" s="232"/>
      <c r="BK13" s="232"/>
      <c r="BL13" s="232"/>
      <c r="BM13" s="232"/>
      <c r="BN13" s="232"/>
      <c r="BO13" s="232"/>
      <c r="BP13" s="232"/>
      <c r="BQ13" s="237">
        <v>7</v>
      </c>
      <c r="BR13" s="238"/>
      <c r="BS13" s="1089" t="s">
        <v>583</v>
      </c>
      <c r="BT13" s="1090"/>
      <c r="BU13" s="1090"/>
      <c r="BV13" s="1090"/>
      <c r="BW13" s="1090"/>
      <c r="BX13" s="1090"/>
      <c r="BY13" s="1090"/>
      <c r="BZ13" s="1090"/>
      <c r="CA13" s="1090"/>
      <c r="CB13" s="1090"/>
      <c r="CC13" s="1090"/>
      <c r="CD13" s="1090"/>
      <c r="CE13" s="1090"/>
      <c r="CF13" s="1090"/>
      <c r="CG13" s="1091"/>
      <c r="CH13" s="995">
        <v>-2</v>
      </c>
      <c r="CI13" s="996"/>
      <c r="CJ13" s="996"/>
      <c r="CK13" s="996"/>
      <c r="CL13" s="997"/>
      <c r="CM13" s="995">
        <v>63</v>
      </c>
      <c r="CN13" s="996"/>
      <c r="CO13" s="996"/>
      <c r="CP13" s="996"/>
      <c r="CQ13" s="997"/>
      <c r="CR13" s="995">
        <v>10</v>
      </c>
      <c r="CS13" s="996"/>
      <c r="CT13" s="996"/>
      <c r="CU13" s="996"/>
      <c r="CV13" s="997"/>
      <c r="CW13" s="995">
        <v>6</v>
      </c>
      <c r="CX13" s="996"/>
      <c r="CY13" s="996"/>
      <c r="CZ13" s="996"/>
      <c r="DA13" s="997"/>
      <c r="DB13" s="995" t="s">
        <v>594</v>
      </c>
      <c r="DC13" s="996"/>
      <c r="DD13" s="996"/>
      <c r="DE13" s="996"/>
      <c r="DF13" s="997"/>
      <c r="DG13" s="995" t="s">
        <v>576</v>
      </c>
      <c r="DH13" s="996"/>
      <c r="DI13" s="996"/>
      <c r="DJ13" s="996"/>
      <c r="DK13" s="997"/>
      <c r="DL13" s="995" t="s">
        <v>576</v>
      </c>
      <c r="DM13" s="996"/>
      <c r="DN13" s="996"/>
      <c r="DO13" s="996"/>
      <c r="DP13" s="997"/>
      <c r="DQ13" s="995" t="s">
        <v>576</v>
      </c>
      <c r="DR13" s="996"/>
      <c r="DS13" s="996"/>
      <c r="DT13" s="996"/>
      <c r="DU13" s="997"/>
      <c r="DV13" s="998"/>
      <c r="DW13" s="999"/>
      <c r="DX13" s="999"/>
      <c r="DY13" s="999"/>
      <c r="DZ13" s="1000"/>
      <c r="EA13" s="233"/>
    </row>
    <row r="14" spans="1:131" s="234" customFormat="1" ht="26.25" customHeight="1" x14ac:dyDescent="0.15">
      <c r="A14" s="237">
        <v>8</v>
      </c>
      <c r="B14" s="1036"/>
      <c r="C14" s="1037"/>
      <c r="D14" s="1037"/>
      <c r="E14" s="1037"/>
      <c r="F14" s="1037"/>
      <c r="G14" s="1037"/>
      <c r="H14" s="1037"/>
      <c r="I14" s="1037"/>
      <c r="J14" s="1037"/>
      <c r="K14" s="1037"/>
      <c r="L14" s="1037"/>
      <c r="M14" s="1037"/>
      <c r="N14" s="1037"/>
      <c r="O14" s="1037"/>
      <c r="P14" s="1038"/>
      <c r="Q14" s="1044"/>
      <c r="R14" s="1045"/>
      <c r="S14" s="1045"/>
      <c r="T14" s="1045"/>
      <c r="U14" s="1045"/>
      <c r="V14" s="1045"/>
      <c r="W14" s="1045"/>
      <c r="X14" s="1045"/>
      <c r="Y14" s="1045"/>
      <c r="Z14" s="1045"/>
      <c r="AA14" s="1045"/>
      <c r="AB14" s="1045"/>
      <c r="AC14" s="1045"/>
      <c r="AD14" s="1045"/>
      <c r="AE14" s="1046"/>
      <c r="AF14" s="1041"/>
      <c r="AG14" s="1042"/>
      <c r="AH14" s="1042"/>
      <c r="AI14" s="1042"/>
      <c r="AJ14" s="1043"/>
      <c r="AK14" s="1085"/>
      <c r="AL14" s="1086"/>
      <c r="AM14" s="1086"/>
      <c r="AN14" s="1086"/>
      <c r="AO14" s="1086"/>
      <c r="AP14" s="1086"/>
      <c r="AQ14" s="1086"/>
      <c r="AR14" s="1086"/>
      <c r="AS14" s="1086"/>
      <c r="AT14" s="1086"/>
      <c r="AU14" s="1087"/>
      <c r="AV14" s="1087"/>
      <c r="AW14" s="1087"/>
      <c r="AX14" s="1087"/>
      <c r="AY14" s="1088"/>
      <c r="AZ14" s="231"/>
      <c r="BA14" s="231"/>
      <c r="BB14" s="231"/>
      <c r="BC14" s="231"/>
      <c r="BD14" s="231"/>
      <c r="BE14" s="232"/>
      <c r="BF14" s="232"/>
      <c r="BG14" s="232"/>
      <c r="BH14" s="232"/>
      <c r="BI14" s="232"/>
      <c r="BJ14" s="232"/>
      <c r="BK14" s="232"/>
      <c r="BL14" s="232"/>
      <c r="BM14" s="232"/>
      <c r="BN14" s="232"/>
      <c r="BO14" s="232"/>
      <c r="BP14" s="232"/>
      <c r="BQ14" s="237">
        <v>8</v>
      </c>
      <c r="BR14" s="238"/>
      <c r="BS14" s="1089" t="s">
        <v>584</v>
      </c>
      <c r="BT14" s="1090"/>
      <c r="BU14" s="1090"/>
      <c r="BV14" s="1090"/>
      <c r="BW14" s="1090"/>
      <c r="BX14" s="1090"/>
      <c r="BY14" s="1090"/>
      <c r="BZ14" s="1090"/>
      <c r="CA14" s="1090"/>
      <c r="CB14" s="1090"/>
      <c r="CC14" s="1090"/>
      <c r="CD14" s="1090"/>
      <c r="CE14" s="1090"/>
      <c r="CF14" s="1090"/>
      <c r="CG14" s="1091"/>
      <c r="CH14" s="995">
        <v>14</v>
      </c>
      <c r="CI14" s="996"/>
      <c r="CJ14" s="996"/>
      <c r="CK14" s="996"/>
      <c r="CL14" s="997"/>
      <c r="CM14" s="995">
        <v>37</v>
      </c>
      <c r="CN14" s="996"/>
      <c r="CO14" s="996"/>
      <c r="CP14" s="996"/>
      <c r="CQ14" s="997"/>
      <c r="CR14" s="995">
        <v>4</v>
      </c>
      <c r="CS14" s="996"/>
      <c r="CT14" s="996"/>
      <c r="CU14" s="996"/>
      <c r="CV14" s="997"/>
      <c r="CW14" s="995" t="s">
        <v>594</v>
      </c>
      <c r="CX14" s="996"/>
      <c r="CY14" s="996"/>
      <c r="CZ14" s="996"/>
      <c r="DA14" s="997"/>
      <c r="DB14" s="995" t="s">
        <v>594</v>
      </c>
      <c r="DC14" s="996"/>
      <c r="DD14" s="996"/>
      <c r="DE14" s="996"/>
      <c r="DF14" s="997"/>
      <c r="DG14" s="995" t="s">
        <v>576</v>
      </c>
      <c r="DH14" s="996"/>
      <c r="DI14" s="996"/>
      <c r="DJ14" s="996"/>
      <c r="DK14" s="997"/>
      <c r="DL14" s="995" t="s">
        <v>576</v>
      </c>
      <c r="DM14" s="996"/>
      <c r="DN14" s="996"/>
      <c r="DO14" s="996"/>
      <c r="DP14" s="997"/>
      <c r="DQ14" s="995" t="s">
        <v>576</v>
      </c>
      <c r="DR14" s="996"/>
      <c r="DS14" s="996"/>
      <c r="DT14" s="996"/>
      <c r="DU14" s="997"/>
      <c r="DV14" s="998"/>
      <c r="DW14" s="999"/>
      <c r="DX14" s="999"/>
      <c r="DY14" s="999"/>
      <c r="DZ14" s="1000"/>
      <c r="EA14" s="233"/>
    </row>
    <row r="15" spans="1:131" s="234" customFormat="1" ht="26.25" customHeight="1" x14ac:dyDescent="0.15">
      <c r="A15" s="237">
        <v>9</v>
      </c>
      <c r="B15" s="1036"/>
      <c r="C15" s="1037"/>
      <c r="D15" s="1037"/>
      <c r="E15" s="1037"/>
      <c r="F15" s="1037"/>
      <c r="G15" s="1037"/>
      <c r="H15" s="1037"/>
      <c r="I15" s="1037"/>
      <c r="J15" s="1037"/>
      <c r="K15" s="1037"/>
      <c r="L15" s="1037"/>
      <c r="M15" s="1037"/>
      <c r="N15" s="1037"/>
      <c r="O15" s="1037"/>
      <c r="P15" s="1038"/>
      <c r="Q15" s="1044"/>
      <c r="R15" s="1045"/>
      <c r="S15" s="1045"/>
      <c r="T15" s="1045"/>
      <c r="U15" s="1045"/>
      <c r="V15" s="1045"/>
      <c r="W15" s="1045"/>
      <c r="X15" s="1045"/>
      <c r="Y15" s="1045"/>
      <c r="Z15" s="1045"/>
      <c r="AA15" s="1045"/>
      <c r="AB15" s="1045"/>
      <c r="AC15" s="1045"/>
      <c r="AD15" s="1045"/>
      <c r="AE15" s="1046"/>
      <c r="AF15" s="1041"/>
      <c r="AG15" s="1042"/>
      <c r="AH15" s="1042"/>
      <c r="AI15" s="1042"/>
      <c r="AJ15" s="1043"/>
      <c r="AK15" s="1085"/>
      <c r="AL15" s="1086"/>
      <c r="AM15" s="1086"/>
      <c r="AN15" s="1086"/>
      <c r="AO15" s="1086"/>
      <c r="AP15" s="1086"/>
      <c r="AQ15" s="1086"/>
      <c r="AR15" s="1086"/>
      <c r="AS15" s="1086"/>
      <c r="AT15" s="1086"/>
      <c r="AU15" s="1087"/>
      <c r="AV15" s="1087"/>
      <c r="AW15" s="1087"/>
      <c r="AX15" s="1087"/>
      <c r="AY15" s="1088"/>
      <c r="AZ15" s="231"/>
      <c r="BA15" s="231"/>
      <c r="BB15" s="231"/>
      <c r="BC15" s="231"/>
      <c r="BD15" s="231"/>
      <c r="BE15" s="232"/>
      <c r="BF15" s="232"/>
      <c r="BG15" s="232"/>
      <c r="BH15" s="232"/>
      <c r="BI15" s="232"/>
      <c r="BJ15" s="232"/>
      <c r="BK15" s="232"/>
      <c r="BL15" s="232"/>
      <c r="BM15" s="232"/>
      <c r="BN15" s="232"/>
      <c r="BO15" s="232"/>
      <c r="BP15" s="232"/>
      <c r="BQ15" s="237">
        <v>9</v>
      </c>
      <c r="BR15" s="238"/>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3"/>
    </row>
    <row r="16" spans="1:131" s="234" customFormat="1" ht="26.25" customHeight="1" x14ac:dyDescent="0.15">
      <c r="A16" s="237">
        <v>10</v>
      </c>
      <c r="B16" s="1036"/>
      <c r="C16" s="1037"/>
      <c r="D16" s="1037"/>
      <c r="E16" s="1037"/>
      <c r="F16" s="1037"/>
      <c r="G16" s="1037"/>
      <c r="H16" s="1037"/>
      <c r="I16" s="1037"/>
      <c r="J16" s="1037"/>
      <c r="K16" s="1037"/>
      <c r="L16" s="1037"/>
      <c r="M16" s="1037"/>
      <c r="N16" s="1037"/>
      <c r="O16" s="1037"/>
      <c r="P16" s="1038"/>
      <c r="Q16" s="1044"/>
      <c r="R16" s="1045"/>
      <c r="S16" s="1045"/>
      <c r="T16" s="1045"/>
      <c r="U16" s="1045"/>
      <c r="V16" s="1045"/>
      <c r="W16" s="1045"/>
      <c r="X16" s="1045"/>
      <c r="Y16" s="1045"/>
      <c r="Z16" s="1045"/>
      <c r="AA16" s="1045"/>
      <c r="AB16" s="1045"/>
      <c r="AC16" s="1045"/>
      <c r="AD16" s="1045"/>
      <c r="AE16" s="1046"/>
      <c r="AF16" s="1041"/>
      <c r="AG16" s="1042"/>
      <c r="AH16" s="1042"/>
      <c r="AI16" s="1042"/>
      <c r="AJ16" s="1043"/>
      <c r="AK16" s="1085"/>
      <c r="AL16" s="1086"/>
      <c r="AM16" s="1086"/>
      <c r="AN16" s="1086"/>
      <c r="AO16" s="1086"/>
      <c r="AP16" s="1086"/>
      <c r="AQ16" s="1086"/>
      <c r="AR16" s="1086"/>
      <c r="AS16" s="1086"/>
      <c r="AT16" s="1086"/>
      <c r="AU16" s="1087"/>
      <c r="AV16" s="1087"/>
      <c r="AW16" s="1087"/>
      <c r="AX16" s="1087"/>
      <c r="AY16" s="1088"/>
      <c r="AZ16" s="231"/>
      <c r="BA16" s="231"/>
      <c r="BB16" s="231"/>
      <c r="BC16" s="231"/>
      <c r="BD16" s="231"/>
      <c r="BE16" s="232"/>
      <c r="BF16" s="232"/>
      <c r="BG16" s="232"/>
      <c r="BH16" s="232"/>
      <c r="BI16" s="232"/>
      <c r="BJ16" s="232"/>
      <c r="BK16" s="232"/>
      <c r="BL16" s="232"/>
      <c r="BM16" s="232"/>
      <c r="BN16" s="232"/>
      <c r="BO16" s="232"/>
      <c r="BP16" s="232"/>
      <c r="BQ16" s="237">
        <v>10</v>
      </c>
      <c r="BR16" s="238"/>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3"/>
    </row>
    <row r="17" spans="1:131" s="234" customFormat="1" ht="26.25" customHeight="1" x14ac:dyDescent="0.15">
      <c r="A17" s="237">
        <v>11</v>
      </c>
      <c r="B17" s="1036"/>
      <c r="C17" s="1037"/>
      <c r="D17" s="1037"/>
      <c r="E17" s="1037"/>
      <c r="F17" s="1037"/>
      <c r="G17" s="1037"/>
      <c r="H17" s="1037"/>
      <c r="I17" s="1037"/>
      <c r="J17" s="1037"/>
      <c r="K17" s="1037"/>
      <c r="L17" s="1037"/>
      <c r="M17" s="1037"/>
      <c r="N17" s="1037"/>
      <c r="O17" s="1037"/>
      <c r="P17" s="1038"/>
      <c r="Q17" s="1044"/>
      <c r="R17" s="1045"/>
      <c r="S17" s="1045"/>
      <c r="T17" s="1045"/>
      <c r="U17" s="1045"/>
      <c r="V17" s="1045"/>
      <c r="W17" s="1045"/>
      <c r="X17" s="1045"/>
      <c r="Y17" s="1045"/>
      <c r="Z17" s="1045"/>
      <c r="AA17" s="1045"/>
      <c r="AB17" s="1045"/>
      <c r="AC17" s="1045"/>
      <c r="AD17" s="1045"/>
      <c r="AE17" s="1046"/>
      <c r="AF17" s="1041"/>
      <c r="AG17" s="1042"/>
      <c r="AH17" s="1042"/>
      <c r="AI17" s="1042"/>
      <c r="AJ17" s="1043"/>
      <c r="AK17" s="1085"/>
      <c r="AL17" s="1086"/>
      <c r="AM17" s="1086"/>
      <c r="AN17" s="1086"/>
      <c r="AO17" s="1086"/>
      <c r="AP17" s="1086"/>
      <c r="AQ17" s="1086"/>
      <c r="AR17" s="1086"/>
      <c r="AS17" s="1086"/>
      <c r="AT17" s="1086"/>
      <c r="AU17" s="1087"/>
      <c r="AV17" s="1087"/>
      <c r="AW17" s="1087"/>
      <c r="AX17" s="1087"/>
      <c r="AY17" s="1088"/>
      <c r="AZ17" s="231"/>
      <c r="BA17" s="231"/>
      <c r="BB17" s="231"/>
      <c r="BC17" s="231"/>
      <c r="BD17" s="231"/>
      <c r="BE17" s="232"/>
      <c r="BF17" s="232"/>
      <c r="BG17" s="232"/>
      <c r="BH17" s="232"/>
      <c r="BI17" s="232"/>
      <c r="BJ17" s="232"/>
      <c r="BK17" s="232"/>
      <c r="BL17" s="232"/>
      <c r="BM17" s="232"/>
      <c r="BN17" s="232"/>
      <c r="BO17" s="232"/>
      <c r="BP17" s="232"/>
      <c r="BQ17" s="237">
        <v>11</v>
      </c>
      <c r="BR17" s="238"/>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3"/>
    </row>
    <row r="18" spans="1:131" s="234" customFormat="1" ht="26.25" customHeight="1" x14ac:dyDescent="0.15">
      <c r="A18" s="237">
        <v>12</v>
      </c>
      <c r="B18" s="1036"/>
      <c r="C18" s="1037"/>
      <c r="D18" s="1037"/>
      <c r="E18" s="1037"/>
      <c r="F18" s="1037"/>
      <c r="G18" s="1037"/>
      <c r="H18" s="1037"/>
      <c r="I18" s="1037"/>
      <c r="J18" s="1037"/>
      <c r="K18" s="1037"/>
      <c r="L18" s="1037"/>
      <c r="M18" s="1037"/>
      <c r="N18" s="1037"/>
      <c r="O18" s="1037"/>
      <c r="P18" s="1038"/>
      <c r="Q18" s="1044"/>
      <c r="R18" s="1045"/>
      <c r="S18" s="1045"/>
      <c r="T18" s="1045"/>
      <c r="U18" s="1045"/>
      <c r="V18" s="1045"/>
      <c r="W18" s="1045"/>
      <c r="X18" s="1045"/>
      <c r="Y18" s="1045"/>
      <c r="Z18" s="1045"/>
      <c r="AA18" s="1045"/>
      <c r="AB18" s="1045"/>
      <c r="AC18" s="1045"/>
      <c r="AD18" s="1045"/>
      <c r="AE18" s="1046"/>
      <c r="AF18" s="1041"/>
      <c r="AG18" s="1042"/>
      <c r="AH18" s="1042"/>
      <c r="AI18" s="1042"/>
      <c r="AJ18" s="1043"/>
      <c r="AK18" s="1085"/>
      <c r="AL18" s="1086"/>
      <c r="AM18" s="1086"/>
      <c r="AN18" s="1086"/>
      <c r="AO18" s="1086"/>
      <c r="AP18" s="1086"/>
      <c r="AQ18" s="1086"/>
      <c r="AR18" s="1086"/>
      <c r="AS18" s="1086"/>
      <c r="AT18" s="1086"/>
      <c r="AU18" s="1087"/>
      <c r="AV18" s="1087"/>
      <c r="AW18" s="1087"/>
      <c r="AX18" s="1087"/>
      <c r="AY18" s="1088"/>
      <c r="AZ18" s="231"/>
      <c r="BA18" s="231"/>
      <c r="BB18" s="231"/>
      <c r="BC18" s="231"/>
      <c r="BD18" s="231"/>
      <c r="BE18" s="232"/>
      <c r="BF18" s="232"/>
      <c r="BG18" s="232"/>
      <c r="BH18" s="232"/>
      <c r="BI18" s="232"/>
      <c r="BJ18" s="232"/>
      <c r="BK18" s="232"/>
      <c r="BL18" s="232"/>
      <c r="BM18" s="232"/>
      <c r="BN18" s="232"/>
      <c r="BO18" s="232"/>
      <c r="BP18" s="232"/>
      <c r="BQ18" s="237">
        <v>12</v>
      </c>
      <c r="BR18" s="238"/>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3"/>
    </row>
    <row r="19" spans="1:131" s="234" customFormat="1" ht="26.25" customHeight="1" x14ac:dyDescent="0.15">
      <c r="A19" s="237">
        <v>13</v>
      </c>
      <c r="B19" s="1036"/>
      <c r="C19" s="1037"/>
      <c r="D19" s="1037"/>
      <c r="E19" s="1037"/>
      <c r="F19" s="1037"/>
      <c r="G19" s="1037"/>
      <c r="H19" s="1037"/>
      <c r="I19" s="1037"/>
      <c r="J19" s="1037"/>
      <c r="K19" s="1037"/>
      <c r="L19" s="1037"/>
      <c r="M19" s="1037"/>
      <c r="N19" s="1037"/>
      <c r="O19" s="1037"/>
      <c r="P19" s="1038"/>
      <c r="Q19" s="1044"/>
      <c r="R19" s="1045"/>
      <c r="S19" s="1045"/>
      <c r="T19" s="1045"/>
      <c r="U19" s="1045"/>
      <c r="V19" s="1045"/>
      <c r="W19" s="1045"/>
      <c r="X19" s="1045"/>
      <c r="Y19" s="1045"/>
      <c r="Z19" s="1045"/>
      <c r="AA19" s="1045"/>
      <c r="AB19" s="1045"/>
      <c r="AC19" s="1045"/>
      <c r="AD19" s="1045"/>
      <c r="AE19" s="1046"/>
      <c r="AF19" s="1041"/>
      <c r="AG19" s="1042"/>
      <c r="AH19" s="1042"/>
      <c r="AI19" s="1042"/>
      <c r="AJ19" s="1043"/>
      <c r="AK19" s="1085"/>
      <c r="AL19" s="1086"/>
      <c r="AM19" s="1086"/>
      <c r="AN19" s="1086"/>
      <c r="AO19" s="1086"/>
      <c r="AP19" s="1086"/>
      <c r="AQ19" s="1086"/>
      <c r="AR19" s="1086"/>
      <c r="AS19" s="1086"/>
      <c r="AT19" s="1086"/>
      <c r="AU19" s="1087"/>
      <c r="AV19" s="1087"/>
      <c r="AW19" s="1087"/>
      <c r="AX19" s="1087"/>
      <c r="AY19" s="1088"/>
      <c r="AZ19" s="231"/>
      <c r="BA19" s="231"/>
      <c r="BB19" s="231"/>
      <c r="BC19" s="231"/>
      <c r="BD19" s="231"/>
      <c r="BE19" s="232"/>
      <c r="BF19" s="232"/>
      <c r="BG19" s="232"/>
      <c r="BH19" s="232"/>
      <c r="BI19" s="232"/>
      <c r="BJ19" s="232"/>
      <c r="BK19" s="232"/>
      <c r="BL19" s="232"/>
      <c r="BM19" s="232"/>
      <c r="BN19" s="232"/>
      <c r="BO19" s="232"/>
      <c r="BP19" s="232"/>
      <c r="BQ19" s="237">
        <v>13</v>
      </c>
      <c r="BR19" s="238"/>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3"/>
    </row>
    <row r="20" spans="1:131" s="234" customFormat="1" ht="26.25" customHeight="1" x14ac:dyDescent="0.15">
      <c r="A20" s="237">
        <v>14</v>
      </c>
      <c r="B20" s="1036"/>
      <c r="C20" s="1037"/>
      <c r="D20" s="1037"/>
      <c r="E20" s="1037"/>
      <c r="F20" s="1037"/>
      <c r="G20" s="1037"/>
      <c r="H20" s="1037"/>
      <c r="I20" s="1037"/>
      <c r="J20" s="1037"/>
      <c r="K20" s="1037"/>
      <c r="L20" s="1037"/>
      <c r="M20" s="1037"/>
      <c r="N20" s="1037"/>
      <c r="O20" s="1037"/>
      <c r="P20" s="1038"/>
      <c r="Q20" s="1044"/>
      <c r="R20" s="1045"/>
      <c r="S20" s="1045"/>
      <c r="T20" s="1045"/>
      <c r="U20" s="1045"/>
      <c r="V20" s="1045"/>
      <c r="W20" s="1045"/>
      <c r="X20" s="1045"/>
      <c r="Y20" s="1045"/>
      <c r="Z20" s="1045"/>
      <c r="AA20" s="1045"/>
      <c r="AB20" s="1045"/>
      <c r="AC20" s="1045"/>
      <c r="AD20" s="1045"/>
      <c r="AE20" s="1046"/>
      <c r="AF20" s="1041"/>
      <c r="AG20" s="1042"/>
      <c r="AH20" s="1042"/>
      <c r="AI20" s="1042"/>
      <c r="AJ20" s="1043"/>
      <c r="AK20" s="1085"/>
      <c r="AL20" s="1086"/>
      <c r="AM20" s="1086"/>
      <c r="AN20" s="1086"/>
      <c r="AO20" s="1086"/>
      <c r="AP20" s="1086"/>
      <c r="AQ20" s="1086"/>
      <c r="AR20" s="1086"/>
      <c r="AS20" s="1086"/>
      <c r="AT20" s="1086"/>
      <c r="AU20" s="1087"/>
      <c r="AV20" s="1087"/>
      <c r="AW20" s="1087"/>
      <c r="AX20" s="1087"/>
      <c r="AY20" s="1088"/>
      <c r="AZ20" s="231"/>
      <c r="BA20" s="231"/>
      <c r="BB20" s="231"/>
      <c r="BC20" s="231"/>
      <c r="BD20" s="231"/>
      <c r="BE20" s="232"/>
      <c r="BF20" s="232"/>
      <c r="BG20" s="232"/>
      <c r="BH20" s="232"/>
      <c r="BI20" s="232"/>
      <c r="BJ20" s="232"/>
      <c r="BK20" s="232"/>
      <c r="BL20" s="232"/>
      <c r="BM20" s="232"/>
      <c r="BN20" s="232"/>
      <c r="BO20" s="232"/>
      <c r="BP20" s="232"/>
      <c r="BQ20" s="237">
        <v>14</v>
      </c>
      <c r="BR20" s="238"/>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3"/>
    </row>
    <row r="21" spans="1:131" s="234" customFormat="1" ht="26.25" customHeight="1" thickBot="1" x14ac:dyDescent="0.2">
      <c r="A21" s="237">
        <v>15</v>
      </c>
      <c r="B21" s="1036"/>
      <c r="C21" s="1037"/>
      <c r="D21" s="1037"/>
      <c r="E21" s="1037"/>
      <c r="F21" s="1037"/>
      <c r="G21" s="1037"/>
      <c r="H21" s="1037"/>
      <c r="I21" s="1037"/>
      <c r="J21" s="1037"/>
      <c r="K21" s="1037"/>
      <c r="L21" s="1037"/>
      <c r="M21" s="1037"/>
      <c r="N21" s="1037"/>
      <c r="O21" s="1037"/>
      <c r="P21" s="1038"/>
      <c r="Q21" s="1044"/>
      <c r="R21" s="1045"/>
      <c r="S21" s="1045"/>
      <c r="T21" s="1045"/>
      <c r="U21" s="1045"/>
      <c r="V21" s="1045"/>
      <c r="W21" s="1045"/>
      <c r="X21" s="1045"/>
      <c r="Y21" s="1045"/>
      <c r="Z21" s="1045"/>
      <c r="AA21" s="1045"/>
      <c r="AB21" s="1045"/>
      <c r="AC21" s="1045"/>
      <c r="AD21" s="1045"/>
      <c r="AE21" s="1046"/>
      <c r="AF21" s="1041"/>
      <c r="AG21" s="1042"/>
      <c r="AH21" s="1042"/>
      <c r="AI21" s="1042"/>
      <c r="AJ21" s="1043"/>
      <c r="AK21" s="1085"/>
      <c r="AL21" s="1086"/>
      <c r="AM21" s="1086"/>
      <c r="AN21" s="1086"/>
      <c r="AO21" s="1086"/>
      <c r="AP21" s="1086"/>
      <c r="AQ21" s="1086"/>
      <c r="AR21" s="1086"/>
      <c r="AS21" s="1086"/>
      <c r="AT21" s="1086"/>
      <c r="AU21" s="1087"/>
      <c r="AV21" s="1087"/>
      <c r="AW21" s="1087"/>
      <c r="AX21" s="1087"/>
      <c r="AY21" s="1088"/>
      <c r="AZ21" s="231"/>
      <c r="BA21" s="231"/>
      <c r="BB21" s="231"/>
      <c r="BC21" s="231"/>
      <c r="BD21" s="231"/>
      <c r="BE21" s="232"/>
      <c r="BF21" s="232"/>
      <c r="BG21" s="232"/>
      <c r="BH21" s="232"/>
      <c r="BI21" s="232"/>
      <c r="BJ21" s="232"/>
      <c r="BK21" s="232"/>
      <c r="BL21" s="232"/>
      <c r="BM21" s="232"/>
      <c r="BN21" s="232"/>
      <c r="BO21" s="232"/>
      <c r="BP21" s="232"/>
      <c r="BQ21" s="237">
        <v>15</v>
      </c>
      <c r="BR21" s="238"/>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3"/>
    </row>
    <row r="22" spans="1:131" s="234" customFormat="1" ht="26.25" customHeight="1" x14ac:dyDescent="0.15">
      <c r="A22" s="237">
        <v>16</v>
      </c>
      <c r="B22" s="1036"/>
      <c r="C22" s="1037"/>
      <c r="D22" s="1037"/>
      <c r="E22" s="1037"/>
      <c r="F22" s="1037"/>
      <c r="G22" s="1037"/>
      <c r="H22" s="1037"/>
      <c r="I22" s="1037"/>
      <c r="J22" s="1037"/>
      <c r="K22" s="1037"/>
      <c r="L22" s="1037"/>
      <c r="M22" s="1037"/>
      <c r="N22" s="1037"/>
      <c r="O22" s="1037"/>
      <c r="P22" s="1038"/>
      <c r="Q22" s="1078"/>
      <c r="R22" s="1079"/>
      <c r="S22" s="1079"/>
      <c r="T22" s="1079"/>
      <c r="U22" s="1079"/>
      <c r="V22" s="1079"/>
      <c r="W22" s="1079"/>
      <c r="X22" s="1079"/>
      <c r="Y22" s="1079"/>
      <c r="Z22" s="1079"/>
      <c r="AA22" s="1079"/>
      <c r="AB22" s="1079"/>
      <c r="AC22" s="1079"/>
      <c r="AD22" s="1079"/>
      <c r="AE22" s="1080"/>
      <c r="AF22" s="1041"/>
      <c r="AG22" s="1042"/>
      <c r="AH22" s="1042"/>
      <c r="AI22" s="1042"/>
      <c r="AJ22" s="1043"/>
      <c r="AK22" s="1081"/>
      <c r="AL22" s="1082"/>
      <c r="AM22" s="1082"/>
      <c r="AN22" s="1082"/>
      <c r="AO22" s="1082"/>
      <c r="AP22" s="1082"/>
      <c r="AQ22" s="1082"/>
      <c r="AR22" s="1082"/>
      <c r="AS22" s="1082"/>
      <c r="AT22" s="1082"/>
      <c r="AU22" s="1083"/>
      <c r="AV22" s="1083"/>
      <c r="AW22" s="1083"/>
      <c r="AX22" s="1083"/>
      <c r="AY22" s="1084"/>
      <c r="AZ22" s="1034" t="s">
        <v>394</v>
      </c>
      <c r="BA22" s="1034"/>
      <c r="BB22" s="1034"/>
      <c r="BC22" s="1034"/>
      <c r="BD22" s="1035"/>
      <c r="BE22" s="232"/>
      <c r="BF22" s="232"/>
      <c r="BG22" s="232"/>
      <c r="BH22" s="232"/>
      <c r="BI22" s="232"/>
      <c r="BJ22" s="232"/>
      <c r="BK22" s="232"/>
      <c r="BL22" s="232"/>
      <c r="BM22" s="232"/>
      <c r="BN22" s="232"/>
      <c r="BO22" s="232"/>
      <c r="BP22" s="232"/>
      <c r="BQ22" s="237">
        <v>16</v>
      </c>
      <c r="BR22" s="238"/>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3"/>
    </row>
    <row r="23" spans="1:131" s="234" customFormat="1" ht="26.25" customHeight="1" thickBot="1" x14ac:dyDescent="0.2">
      <c r="A23" s="239" t="s">
        <v>395</v>
      </c>
      <c r="B23" s="938" t="s">
        <v>396</v>
      </c>
      <c r="C23" s="939"/>
      <c r="D23" s="939"/>
      <c r="E23" s="939"/>
      <c r="F23" s="939"/>
      <c r="G23" s="939"/>
      <c r="H23" s="939"/>
      <c r="I23" s="939"/>
      <c r="J23" s="939"/>
      <c r="K23" s="939"/>
      <c r="L23" s="939"/>
      <c r="M23" s="939"/>
      <c r="N23" s="939"/>
      <c r="O23" s="939"/>
      <c r="P23" s="949"/>
      <c r="Q23" s="1072">
        <v>45720</v>
      </c>
      <c r="R23" s="1066"/>
      <c r="S23" s="1066"/>
      <c r="T23" s="1066"/>
      <c r="U23" s="1066"/>
      <c r="V23" s="1066">
        <v>44320</v>
      </c>
      <c r="W23" s="1066"/>
      <c r="X23" s="1066"/>
      <c r="Y23" s="1066"/>
      <c r="Z23" s="1066"/>
      <c r="AA23" s="1066">
        <v>1400</v>
      </c>
      <c r="AB23" s="1066"/>
      <c r="AC23" s="1066"/>
      <c r="AD23" s="1066"/>
      <c r="AE23" s="1073"/>
      <c r="AF23" s="1074">
        <v>1255</v>
      </c>
      <c r="AG23" s="1066"/>
      <c r="AH23" s="1066"/>
      <c r="AI23" s="1066"/>
      <c r="AJ23" s="1075"/>
      <c r="AK23" s="1076"/>
      <c r="AL23" s="1077"/>
      <c r="AM23" s="1077"/>
      <c r="AN23" s="1077"/>
      <c r="AO23" s="1077"/>
      <c r="AP23" s="1066">
        <v>39058</v>
      </c>
      <c r="AQ23" s="1066"/>
      <c r="AR23" s="1066"/>
      <c r="AS23" s="1066"/>
      <c r="AT23" s="1066"/>
      <c r="AU23" s="1067"/>
      <c r="AV23" s="1067"/>
      <c r="AW23" s="1067"/>
      <c r="AX23" s="1067"/>
      <c r="AY23" s="1068"/>
      <c r="AZ23" s="1069" t="s">
        <v>130</v>
      </c>
      <c r="BA23" s="1070"/>
      <c r="BB23" s="1070"/>
      <c r="BC23" s="1070"/>
      <c r="BD23" s="1071"/>
      <c r="BE23" s="232"/>
      <c r="BF23" s="232"/>
      <c r="BG23" s="232"/>
      <c r="BH23" s="232"/>
      <c r="BI23" s="232"/>
      <c r="BJ23" s="232"/>
      <c r="BK23" s="232"/>
      <c r="BL23" s="232"/>
      <c r="BM23" s="232"/>
      <c r="BN23" s="232"/>
      <c r="BO23" s="232"/>
      <c r="BP23" s="232"/>
      <c r="BQ23" s="237">
        <v>17</v>
      </c>
      <c r="BR23" s="238"/>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3"/>
    </row>
    <row r="24" spans="1:131" s="234" customFormat="1" ht="26.25" customHeight="1" x14ac:dyDescent="0.15">
      <c r="A24" s="1065" t="s">
        <v>397</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1"/>
      <c r="BA24" s="231"/>
      <c r="BB24" s="231"/>
      <c r="BC24" s="231"/>
      <c r="BD24" s="231"/>
      <c r="BE24" s="232"/>
      <c r="BF24" s="232"/>
      <c r="BG24" s="232"/>
      <c r="BH24" s="232"/>
      <c r="BI24" s="232"/>
      <c r="BJ24" s="232"/>
      <c r="BK24" s="232"/>
      <c r="BL24" s="232"/>
      <c r="BM24" s="232"/>
      <c r="BN24" s="232"/>
      <c r="BO24" s="232"/>
      <c r="BP24" s="232"/>
      <c r="BQ24" s="237">
        <v>18</v>
      </c>
      <c r="BR24" s="238"/>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3"/>
    </row>
    <row r="25" spans="1:131" ht="26.25" customHeight="1" thickBot="1" x14ac:dyDescent="0.2">
      <c r="A25" s="1064" t="s">
        <v>398</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1"/>
      <c r="BK25" s="231"/>
      <c r="BL25" s="231"/>
      <c r="BM25" s="231"/>
      <c r="BN25" s="231"/>
      <c r="BO25" s="240"/>
      <c r="BP25" s="240"/>
      <c r="BQ25" s="237">
        <v>19</v>
      </c>
      <c r="BR25" s="238"/>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29"/>
    </row>
    <row r="26" spans="1:131" ht="26.25" customHeight="1" x14ac:dyDescent="0.15">
      <c r="A26" s="1001" t="s">
        <v>373</v>
      </c>
      <c r="B26" s="1002"/>
      <c r="C26" s="1002"/>
      <c r="D26" s="1002"/>
      <c r="E26" s="1002"/>
      <c r="F26" s="1002"/>
      <c r="G26" s="1002"/>
      <c r="H26" s="1002"/>
      <c r="I26" s="1002"/>
      <c r="J26" s="1002"/>
      <c r="K26" s="1002"/>
      <c r="L26" s="1002"/>
      <c r="M26" s="1002"/>
      <c r="N26" s="1002"/>
      <c r="O26" s="1002"/>
      <c r="P26" s="1003"/>
      <c r="Q26" s="1007" t="s">
        <v>399</v>
      </c>
      <c r="R26" s="1008"/>
      <c r="S26" s="1008"/>
      <c r="T26" s="1008"/>
      <c r="U26" s="1009"/>
      <c r="V26" s="1007" t="s">
        <v>400</v>
      </c>
      <c r="W26" s="1008"/>
      <c r="X26" s="1008"/>
      <c r="Y26" s="1008"/>
      <c r="Z26" s="1009"/>
      <c r="AA26" s="1007" t="s">
        <v>401</v>
      </c>
      <c r="AB26" s="1008"/>
      <c r="AC26" s="1008"/>
      <c r="AD26" s="1008"/>
      <c r="AE26" s="1008"/>
      <c r="AF26" s="1060" t="s">
        <v>402</v>
      </c>
      <c r="AG26" s="1014"/>
      <c r="AH26" s="1014"/>
      <c r="AI26" s="1014"/>
      <c r="AJ26" s="1061"/>
      <c r="AK26" s="1008" t="s">
        <v>403</v>
      </c>
      <c r="AL26" s="1008"/>
      <c r="AM26" s="1008"/>
      <c r="AN26" s="1008"/>
      <c r="AO26" s="1009"/>
      <c r="AP26" s="1007" t="s">
        <v>404</v>
      </c>
      <c r="AQ26" s="1008"/>
      <c r="AR26" s="1008"/>
      <c r="AS26" s="1008"/>
      <c r="AT26" s="1009"/>
      <c r="AU26" s="1007" t="s">
        <v>405</v>
      </c>
      <c r="AV26" s="1008"/>
      <c r="AW26" s="1008"/>
      <c r="AX26" s="1008"/>
      <c r="AY26" s="1009"/>
      <c r="AZ26" s="1007" t="s">
        <v>406</v>
      </c>
      <c r="BA26" s="1008"/>
      <c r="BB26" s="1008"/>
      <c r="BC26" s="1008"/>
      <c r="BD26" s="1009"/>
      <c r="BE26" s="1007" t="s">
        <v>380</v>
      </c>
      <c r="BF26" s="1008"/>
      <c r="BG26" s="1008"/>
      <c r="BH26" s="1008"/>
      <c r="BI26" s="1021"/>
      <c r="BJ26" s="231"/>
      <c r="BK26" s="231"/>
      <c r="BL26" s="231"/>
      <c r="BM26" s="231"/>
      <c r="BN26" s="231"/>
      <c r="BO26" s="240"/>
      <c r="BP26" s="240"/>
      <c r="BQ26" s="237">
        <v>20</v>
      </c>
      <c r="BR26" s="238"/>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29"/>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2"/>
      <c r="AG27" s="1017"/>
      <c r="AH27" s="1017"/>
      <c r="AI27" s="1017"/>
      <c r="AJ27" s="1063"/>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1"/>
      <c r="BK27" s="231"/>
      <c r="BL27" s="231"/>
      <c r="BM27" s="231"/>
      <c r="BN27" s="231"/>
      <c r="BO27" s="240"/>
      <c r="BP27" s="240"/>
      <c r="BQ27" s="237">
        <v>21</v>
      </c>
      <c r="BR27" s="238"/>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29"/>
    </row>
    <row r="28" spans="1:131" ht="26.25" customHeight="1" thickTop="1" x14ac:dyDescent="0.15">
      <c r="A28" s="241">
        <v>1</v>
      </c>
      <c r="B28" s="1052" t="s">
        <v>407</v>
      </c>
      <c r="C28" s="1053"/>
      <c r="D28" s="1053"/>
      <c r="E28" s="1053"/>
      <c r="F28" s="1053"/>
      <c r="G28" s="1053"/>
      <c r="H28" s="1053"/>
      <c r="I28" s="1053"/>
      <c r="J28" s="1053"/>
      <c r="K28" s="1053"/>
      <c r="L28" s="1053"/>
      <c r="M28" s="1053"/>
      <c r="N28" s="1053"/>
      <c r="O28" s="1053"/>
      <c r="P28" s="1054"/>
      <c r="Q28" s="1055">
        <v>9712</v>
      </c>
      <c r="R28" s="1056"/>
      <c r="S28" s="1056"/>
      <c r="T28" s="1056"/>
      <c r="U28" s="1056"/>
      <c r="V28" s="1056">
        <v>9676</v>
      </c>
      <c r="W28" s="1056"/>
      <c r="X28" s="1056"/>
      <c r="Y28" s="1056"/>
      <c r="Z28" s="1056"/>
      <c r="AA28" s="1056">
        <v>36</v>
      </c>
      <c r="AB28" s="1056"/>
      <c r="AC28" s="1056"/>
      <c r="AD28" s="1056"/>
      <c r="AE28" s="1057"/>
      <c r="AF28" s="1058">
        <v>36</v>
      </c>
      <c r="AG28" s="1056"/>
      <c r="AH28" s="1056"/>
      <c r="AI28" s="1056"/>
      <c r="AJ28" s="1059"/>
      <c r="AK28" s="1048">
        <v>746</v>
      </c>
      <c r="AL28" s="1049"/>
      <c r="AM28" s="1049"/>
      <c r="AN28" s="1049"/>
      <c r="AO28" s="1049"/>
      <c r="AP28" s="1049" t="s">
        <v>593</v>
      </c>
      <c r="AQ28" s="1049"/>
      <c r="AR28" s="1049"/>
      <c r="AS28" s="1049"/>
      <c r="AT28" s="1049"/>
      <c r="AU28" s="1049" t="s">
        <v>593</v>
      </c>
      <c r="AV28" s="1049"/>
      <c r="AW28" s="1049"/>
      <c r="AX28" s="1049"/>
      <c r="AY28" s="1049"/>
      <c r="AZ28" s="1049" t="s">
        <v>593</v>
      </c>
      <c r="BA28" s="1049"/>
      <c r="BB28" s="1049"/>
      <c r="BC28" s="1049"/>
      <c r="BD28" s="1049"/>
      <c r="BE28" s="1050"/>
      <c r="BF28" s="1050"/>
      <c r="BG28" s="1050"/>
      <c r="BH28" s="1050"/>
      <c r="BI28" s="1051"/>
      <c r="BJ28" s="231"/>
      <c r="BK28" s="231"/>
      <c r="BL28" s="231"/>
      <c r="BM28" s="231"/>
      <c r="BN28" s="231"/>
      <c r="BO28" s="240"/>
      <c r="BP28" s="240"/>
      <c r="BQ28" s="237">
        <v>22</v>
      </c>
      <c r="BR28" s="238"/>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29"/>
    </row>
    <row r="29" spans="1:131" ht="26.25" customHeight="1" x14ac:dyDescent="0.15">
      <c r="A29" s="241">
        <v>2</v>
      </c>
      <c r="B29" s="1036" t="s">
        <v>408</v>
      </c>
      <c r="C29" s="1037"/>
      <c r="D29" s="1037"/>
      <c r="E29" s="1037"/>
      <c r="F29" s="1037"/>
      <c r="G29" s="1037"/>
      <c r="H29" s="1037"/>
      <c r="I29" s="1037"/>
      <c r="J29" s="1037"/>
      <c r="K29" s="1037"/>
      <c r="L29" s="1037"/>
      <c r="M29" s="1037"/>
      <c r="N29" s="1037"/>
      <c r="O29" s="1037"/>
      <c r="P29" s="1038"/>
      <c r="Q29" s="1044">
        <v>7278</v>
      </c>
      <c r="R29" s="1045"/>
      <c r="S29" s="1045"/>
      <c r="T29" s="1045"/>
      <c r="U29" s="1045"/>
      <c r="V29" s="1045">
        <v>7136</v>
      </c>
      <c r="W29" s="1045"/>
      <c r="X29" s="1045"/>
      <c r="Y29" s="1045"/>
      <c r="Z29" s="1045"/>
      <c r="AA29" s="1045">
        <v>142</v>
      </c>
      <c r="AB29" s="1045"/>
      <c r="AC29" s="1045"/>
      <c r="AD29" s="1045"/>
      <c r="AE29" s="1046"/>
      <c r="AF29" s="1041">
        <v>142</v>
      </c>
      <c r="AG29" s="1042"/>
      <c r="AH29" s="1042"/>
      <c r="AI29" s="1042"/>
      <c r="AJ29" s="1043"/>
      <c r="AK29" s="983">
        <v>1240</v>
      </c>
      <c r="AL29" s="974"/>
      <c r="AM29" s="974"/>
      <c r="AN29" s="974"/>
      <c r="AO29" s="974"/>
      <c r="AP29" s="974" t="s">
        <v>593</v>
      </c>
      <c r="AQ29" s="974"/>
      <c r="AR29" s="974"/>
      <c r="AS29" s="974"/>
      <c r="AT29" s="974"/>
      <c r="AU29" s="974" t="s">
        <v>593</v>
      </c>
      <c r="AV29" s="974"/>
      <c r="AW29" s="974"/>
      <c r="AX29" s="974"/>
      <c r="AY29" s="974"/>
      <c r="AZ29" s="974" t="s">
        <v>593</v>
      </c>
      <c r="BA29" s="974"/>
      <c r="BB29" s="974"/>
      <c r="BC29" s="974"/>
      <c r="BD29" s="974"/>
      <c r="BE29" s="975"/>
      <c r="BF29" s="975"/>
      <c r="BG29" s="975"/>
      <c r="BH29" s="975"/>
      <c r="BI29" s="976"/>
      <c r="BJ29" s="231"/>
      <c r="BK29" s="231"/>
      <c r="BL29" s="231"/>
      <c r="BM29" s="231"/>
      <c r="BN29" s="231"/>
      <c r="BO29" s="240"/>
      <c r="BP29" s="240"/>
      <c r="BQ29" s="237">
        <v>23</v>
      </c>
      <c r="BR29" s="238"/>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29"/>
    </row>
    <row r="30" spans="1:131" ht="26.25" customHeight="1" x14ac:dyDescent="0.15">
      <c r="A30" s="241">
        <v>3</v>
      </c>
      <c r="B30" s="1036" t="s">
        <v>409</v>
      </c>
      <c r="C30" s="1037"/>
      <c r="D30" s="1037"/>
      <c r="E30" s="1037"/>
      <c r="F30" s="1037"/>
      <c r="G30" s="1037"/>
      <c r="H30" s="1037"/>
      <c r="I30" s="1037"/>
      <c r="J30" s="1037"/>
      <c r="K30" s="1037"/>
      <c r="L30" s="1037"/>
      <c r="M30" s="1037"/>
      <c r="N30" s="1037"/>
      <c r="O30" s="1037"/>
      <c r="P30" s="1038"/>
      <c r="Q30" s="1044">
        <v>1371</v>
      </c>
      <c r="R30" s="1045"/>
      <c r="S30" s="1045"/>
      <c r="T30" s="1045"/>
      <c r="U30" s="1045"/>
      <c r="V30" s="1045">
        <v>1339</v>
      </c>
      <c r="W30" s="1045"/>
      <c r="X30" s="1045"/>
      <c r="Y30" s="1045"/>
      <c r="Z30" s="1045"/>
      <c r="AA30" s="1045">
        <v>32</v>
      </c>
      <c r="AB30" s="1045"/>
      <c r="AC30" s="1045"/>
      <c r="AD30" s="1045"/>
      <c r="AE30" s="1046"/>
      <c r="AF30" s="1041">
        <v>32</v>
      </c>
      <c r="AG30" s="1042"/>
      <c r="AH30" s="1042"/>
      <c r="AI30" s="1042"/>
      <c r="AJ30" s="1043"/>
      <c r="AK30" s="983">
        <v>344</v>
      </c>
      <c r="AL30" s="974"/>
      <c r="AM30" s="974"/>
      <c r="AN30" s="974"/>
      <c r="AO30" s="974"/>
      <c r="AP30" s="974" t="s">
        <v>593</v>
      </c>
      <c r="AQ30" s="974"/>
      <c r="AR30" s="974"/>
      <c r="AS30" s="974"/>
      <c r="AT30" s="974"/>
      <c r="AU30" s="974" t="s">
        <v>593</v>
      </c>
      <c r="AV30" s="974"/>
      <c r="AW30" s="974"/>
      <c r="AX30" s="974"/>
      <c r="AY30" s="974"/>
      <c r="AZ30" s="974" t="s">
        <v>593</v>
      </c>
      <c r="BA30" s="974"/>
      <c r="BB30" s="974"/>
      <c r="BC30" s="974"/>
      <c r="BD30" s="974"/>
      <c r="BE30" s="975"/>
      <c r="BF30" s="975"/>
      <c r="BG30" s="975"/>
      <c r="BH30" s="975"/>
      <c r="BI30" s="976"/>
      <c r="BJ30" s="231"/>
      <c r="BK30" s="231"/>
      <c r="BL30" s="231"/>
      <c r="BM30" s="231"/>
      <c r="BN30" s="231"/>
      <c r="BO30" s="240"/>
      <c r="BP30" s="240"/>
      <c r="BQ30" s="237">
        <v>24</v>
      </c>
      <c r="BR30" s="238"/>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29"/>
    </row>
    <row r="31" spans="1:131" ht="26.25" customHeight="1" x14ac:dyDescent="0.15">
      <c r="A31" s="241">
        <v>4</v>
      </c>
      <c r="B31" s="1036" t="s">
        <v>410</v>
      </c>
      <c r="C31" s="1037"/>
      <c r="D31" s="1037"/>
      <c r="E31" s="1037"/>
      <c r="F31" s="1037"/>
      <c r="G31" s="1037"/>
      <c r="H31" s="1037"/>
      <c r="I31" s="1037"/>
      <c r="J31" s="1037"/>
      <c r="K31" s="1037"/>
      <c r="L31" s="1037"/>
      <c r="M31" s="1037"/>
      <c r="N31" s="1037"/>
      <c r="O31" s="1037"/>
      <c r="P31" s="1038"/>
      <c r="Q31" s="1044">
        <v>1758</v>
      </c>
      <c r="R31" s="1045"/>
      <c r="S31" s="1045"/>
      <c r="T31" s="1045"/>
      <c r="U31" s="1045"/>
      <c r="V31" s="1045">
        <v>1580</v>
      </c>
      <c r="W31" s="1045"/>
      <c r="X31" s="1045"/>
      <c r="Y31" s="1045"/>
      <c r="Z31" s="1045"/>
      <c r="AA31" s="1045">
        <v>178</v>
      </c>
      <c r="AB31" s="1045"/>
      <c r="AC31" s="1045"/>
      <c r="AD31" s="1045"/>
      <c r="AE31" s="1046"/>
      <c r="AF31" s="1041">
        <v>2669</v>
      </c>
      <c r="AG31" s="1042"/>
      <c r="AH31" s="1042"/>
      <c r="AI31" s="1042"/>
      <c r="AJ31" s="1043"/>
      <c r="AK31" s="983">
        <v>172</v>
      </c>
      <c r="AL31" s="974"/>
      <c r="AM31" s="974"/>
      <c r="AN31" s="974"/>
      <c r="AO31" s="974"/>
      <c r="AP31" s="974">
        <v>6353</v>
      </c>
      <c r="AQ31" s="974"/>
      <c r="AR31" s="974"/>
      <c r="AS31" s="974"/>
      <c r="AT31" s="974"/>
      <c r="AU31" s="974">
        <v>883</v>
      </c>
      <c r="AV31" s="974"/>
      <c r="AW31" s="974"/>
      <c r="AX31" s="974"/>
      <c r="AY31" s="974"/>
      <c r="AZ31" s="974" t="s">
        <v>576</v>
      </c>
      <c r="BA31" s="974"/>
      <c r="BB31" s="974"/>
      <c r="BC31" s="974"/>
      <c r="BD31" s="974"/>
      <c r="BE31" s="975" t="s">
        <v>411</v>
      </c>
      <c r="BF31" s="975"/>
      <c r="BG31" s="975"/>
      <c r="BH31" s="975"/>
      <c r="BI31" s="976"/>
      <c r="BJ31" s="231"/>
      <c r="BK31" s="231"/>
      <c r="BL31" s="231"/>
      <c r="BM31" s="231"/>
      <c r="BN31" s="231"/>
      <c r="BO31" s="240"/>
      <c r="BP31" s="240"/>
      <c r="BQ31" s="237">
        <v>25</v>
      </c>
      <c r="BR31" s="238"/>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29"/>
    </row>
    <row r="32" spans="1:131" ht="26.25" customHeight="1" x14ac:dyDescent="0.15">
      <c r="A32" s="241">
        <v>5</v>
      </c>
      <c r="B32" s="1036" t="s">
        <v>412</v>
      </c>
      <c r="C32" s="1037"/>
      <c r="D32" s="1037"/>
      <c r="E32" s="1037"/>
      <c r="F32" s="1037"/>
      <c r="G32" s="1037"/>
      <c r="H32" s="1037"/>
      <c r="I32" s="1037"/>
      <c r="J32" s="1037"/>
      <c r="K32" s="1037"/>
      <c r="L32" s="1037"/>
      <c r="M32" s="1037"/>
      <c r="N32" s="1037"/>
      <c r="O32" s="1037"/>
      <c r="P32" s="1038"/>
      <c r="Q32" s="1044">
        <v>3026</v>
      </c>
      <c r="R32" s="1045"/>
      <c r="S32" s="1045"/>
      <c r="T32" s="1045"/>
      <c r="U32" s="1045"/>
      <c r="V32" s="1045">
        <v>2772</v>
      </c>
      <c r="W32" s="1045"/>
      <c r="X32" s="1045"/>
      <c r="Y32" s="1045"/>
      <c r="Z32" s="1045"/>
      <c r="AA32" s="1045">
        <v>254</v>
      </c>
      <c r="AB32" s="1045"/>
      <c r="AC32" s="1045"/>
      <c r="AD32" s="1045"/>
      <c r="AE32" s="1046"/>
      <c r="AF32" s="1041">
        <v>722</v>
      </c>
      <c r="AG32" s="1042"/>
      <c r="AH32" s="1042"/>
      <c r="AI32" s="1042"/>
      <c r="AJ32" s="1043"/>
      <c r="AK32" s="983">
        <v>982</v>
      </c>
      <c r="AL32" s="974"/>
      <c r="AM32" s="974"/>
      <c r="AN32" s="974"/>
      <c r="AO32" s="974"/>
      <c r="AP32" s="974">
        <v>15754</v>
      </c>
      <c r="AQ32" s="974"/>
      <c r="AR32" s="974"/>
      <c r="AS32" s="974"/>
      <c r="AT32" s="974"/>
      <c r="AU32" s="974">
        <v>8539</v>
      </c>
      <c r="AV32" s="974"/>
      <c r="AW32" s="974"/>
      <c r="AX32" s="974"/>
      <c r="AY32" s="974"/>
      <c r="AZ32" s="974" t="s">
        <v>576</v>
      </c>
      <c r="BA32" s="974"/>
      <c r="BB32" s="974"/>
      <c r="BC32" s="974"/>
      <c r="BD32" s="974"/>
      <c r="BE32" s="975" t="s">
        <v>411</v>
      </c>
      <c r="BF32" s="975"/>
      <c r="BG32" s="975"/>
      <c r="BH32" s="975"/>
      <c r="BI32" s="976"/>
      <c r="BJ32" s="231"/>
      <c r="BK32" s="231"/>
      <c r="BL32" s="231"/>
      <c r="BM32" s="231"/>
      <c r="BN32" s="231"/>
      <c r="BO32" s="240"/>
      <c r="BP32" s="240"/>
      <c r="BQ32" s="237">
        <v>26</v>
      </c>
      <c r="BR32" s="238"/>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29"/>
    </row>
    <row r="33" spans="1:131" ht="26.25" customHeight="1" x14ac:dyDescent="0.15">
      <c r="A33" s="241">
        <v>6</v>
      </c>
      <c r="B33" s="1036" t="s">
        <v>413</v>
      </c>
      <c r="C33" s="1037"/>
      <c r="D33" s="1037"/>
      <c r="E33" s="1037"/>
      <c r="F33" s="1037"/>
      <c r="G33" s="1037"/>
      <c r="H33" s="1037"/>
      <c r="I33" s="1037"/>
      <c r="J33" s="1037"/>
      <c r="K33" s="1037"/>
      <c r="L33" s="1037"/>
      <c r="M33" s="1037"/>
      <c r="N33" s="1037"/>
      <c r="O33" s="1037"/>
      <c r="P33" s="1038"/>
      <c r="Q33" s="1044">
        <v>3498</v>
      </c>
      <c r="R33" s="1045"/>
      <c r="S33" s="1045"/>
      <c r="T33" s="1045"/>
      <c r="U33" s="1045"/>
      <c r="V33" s="1045">
        <v>3376</v>
      </c>
      <c r="W33" s="1045"/>
      <c r="X33" s="1045"/>
      <c r="Y33" s="1045"/>
      <c r="Z33" s="1045"/>
      <c r="AA33" s="1045">
        <v>121</v>
      </c>
      <c r="AB33" s="1045"/>
      <c r="AC33" s="1045"/>
      <c r="AD33" s="1045"/>
      <c r="AE33" s="1046"/>
      <c r="AF33" s="1041">
        <v>89</v>
      </c>
      <c r="AG33" s="1042"/>
      <c r="AH33" s="1042"/>
      <c r="AI33" s="1042"/>
      <c r="AJ33" s="1043"/>
      <c r="AK33" s="983">
        <v>665</v>
      </c>
      <c r="AL33" s="974"/>
      <c r="AM33" s="974"/>
      <c r="AN33" s="974"/>
      <c r="AO33" s="974"/>
      <c r="AP33" s="974">
        <v>2477</v>
      </c>
      <c r="AQ33" s="974"/>
      <c r="AR33" s="974"/>
      <c r="AS33" s="974"/>
      <c r="AT33" s="974"/>
      <c r="AU33" s="974">
        <v>1075</v>
      </c>
      <c r="AV33" s="974"/>
      <c r="AW33" s="974"/>
      <c r="AX33" s="974"/>
      <c r="AY33" s="974"/>
      <c r="AZ33" s="974" t="s">
        <v>576</v>
      </c>
      <c r="BA33" s="974"/>
      <c r="BB33" s="974"/>
      <c r="BC33" s="974"/>
      <c r="BD33" s="974"/>
      <c r="BE33" s="975" t="s">
        <v>411</v>
      </c>
      <c r="BF33" s="975"/>
      <c r="BG33" s="975"/>
      <c r="BH33" s="975"/>
      <c r="BI33" s="976"/>
      <c r="BJ33" s="231"/>
      <c r="BK33" s="231"/>
      <c r="BL33" s="231"/>
      <c r="BM33" s="231"/>
      <c r="BN33" s="231"/>
      <c r="BO33" s="240"/>
      <c r="BP33" s="240"/>
      <c r="BQ33" s="237">
        <v>27</v>
      </c>
      <c r="BR33" s="238"/>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29"/>
    </row>
    <row r="34" spans="1:131" ht="26.25" customHeight="1" x14ac:dyDescent="0.15">
      <c r="A34" s="241">
        <v>7</v>
      </c>
      <c r="B34" s="1036"/>
      <c r="C34" s="1037"/>
      <c r="D34" s="1037"/>
      <c r="E34" s="1037"/>
      <c r="F34" s="1037"/>
      <c r="G34" s="1037"/>
      <c r="H34" s="1037"/>
      <c r="I34" s="1037"/>
      <c r="J34" s="1037"/>
      <c r="K34" s="1037"/>
      <c r="L34" s="1037"/>
      <c r="M34" s="1037"/>
      <c r="N34" s="1037"/>
      <c r="O34" s="1037"/>
      <c r="P34" s="1038"/>
      <c r="Q34" s="1044"/>
      <c r="R34" s="1045"/>
      <c r="S34" s="1045"/>
      <c r="T34" s="1045"/>
      <c r="U34" s="1045"/>
      <c r="V34" s="1045"/>
      <c r="W34" s="1045"/>
      <c r="X34" s="1045"/>
      <c r="Y34" s="1045"/>
      <c r="Z34" s="1045"/>
      <c r="AA34" s="1045"/>
      <c r="AB34" s="1045"/>
      <c r="AC34" s="1045"/>
      <c r="AD34" s="1045"/>
      <c r="AE34" s="1046"/>
      <c r="AF34" s="1041"/>
      <c r="AG34" s="1042"/>
      <c r="AH34" s="1042"/>
      <c r="AI34" s="1042"/>
      <c r="AJ34" s="1043"/>
      <c r="AK34" s="983"/>
      <c r="AL34" s="974"/>
      <c r="AM34" s="974"/>
      <c r="AN34" s="974"/>
      <c r="AO34" s="974"/>
      <c r="AP34" s="974"/>
      <c r="AQ34" s="974"/>
      <c r="AR34" s="974"/>
      <c r="AS34" s="974"/>
      <c r="AT34" s="974"/>
      <c r="AU34" s="974"/>
      <c r="AV34" s="974"/>
      <c r="AW34" s="974"/>
      <c r="AX34" s="974"/>
      <c r="AY34" s="974"/>
      <c r="AZ34" s="1047"/>
      <c r="BA34" s="1047"/>
      <c r="BB34" s="1047"/>
      <c r="BC34" s="1047"/>
      <c r="BD34" s="1047"/>
      <c r="BE34" s="975"/>
      <c r="BF34" s="975"/>
      <c r="BG34" s="975"/>
      <c r="BH34" s="975"/>
      <c r="BI34" s="976"/>
      <c r="BJ34" s="231"/>
      <c r="BK34" s="231"/>
      <c r="BL34" s="231"/>
      <c r="BM34" s="231"/>
      <c r="BN34" s="231"/>
      <c r="BO34" s="240"/>
      <c r="BP34" s="240"/>
      <c r="BQ34" s="237">
        <v>28</v>
      </c>
      <c r="BR34" s="238"/>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29"/>
    </row>
    <row r="35" spans="1:131" ht="26.25" customHeight="1" x14ac:dyDescent="0.15">
      <c r="A35" s="241">
        <v>8</v>
      </c>
      <c r="B35" s="1036"/>
      <c r="C35" s="1037"/>
      <c r="D35" s="1037"/>
      <c r="E35" s="1037"/>
      <c r="F35" s="1037"/>
      <c r="G35" s="1037"/>
      <c r="H35" s="1037"/>
      <c r="I35" s="1037"/>
      <c r="J35" s="1037"/>
      <c r="K35" s="1037"/>
      <c r="L35" s="1037"/>
      <c r="M35" s="1037"/>
      <c r="N35" s="1037"/>
      <c r="O35" s="1037"/>
      <c r="P35" s="1038"/>
      <c r="Q35" s="1044"/>
      <c r="R35" s="1045"/>
      <c r="S35" s="1045"/>
      <c r="T35" s="1045"/>
      <c r="U35" s="1045"/>
      <c r="V35" s="1045"/>
      <c r="W35" s="1045"/>
      <c r="X35" s="1045"/>
      <c r="Y35" s="1045"/>
      <c r="Z35" s="1045"/>
      <c r="AA35" s="1045"/>
      <c r="AB35" s="1045"/>
      <c r="AC35" s="1045"/>
      <c r="AD35" s="1045"/>
      <c r="AE35" s="1046"/>
      <c r="AF35" s="1041"/>
      <c r="AG35" s="1042"/>
      <c r="AH35" s="1042"/>
      <c r="AI35" s="1042"/>
      <c r="AJ35" s="1043"/>
      <c r="AK35" s="983"/>
      <c r="AL35" s="974"/>
      <c r="AM35" s="974"/>
      <c r="AN35" s="974"/>
      <c r="AO35" s="974"/>
      <c r="AP35" s="974"/>
      <c r="AQ35" s="974"/>
      <c r="AR35" s="974"/>
      <c r="AS35" s="974"/>
      <c r="AT35" s="974"/>
      <c r="AU35" s="974"/>
      <c r="AV35" s="974"/>
      <c r="AW35" s="974"/>
      <c r="AX35" s="974"/>
      <c r="AY35" s="974"/>
      <c r="AZ35" s="1047"/>
      <c r="BA35" s="1047"/>
      <c r="BB35" s="1047"/>
      <c r="BC35" s="1047"/>
      <c r="BD35" s="1047"/>
      <c r="BE35" s="975"/>
      <c r="BF35" s="975"/>
      <c r="BG35" s="975"/>
      <c r="BH35" s="975"/>
      <c r="BI35" s="976"/>
      <c r="BJ35" s="231"/>
      <c r="BK35" s="231"/>
      <c r="BL35" s="231"/>
      <c r="BM35" s="231"/>
      <c r="BN35" s="231"/>
      <c r="BO35" s="240"/>
      <c r="BP35" s="240"/>
      <c r="BQ35" s="237">
        <v>29</v>
      </c>
      <c r="BR35" s="238"/>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29"/>
    </row>
    <row r="36" spans="1:131" ht="26.25" customHeight="1" x14ac:dyDescent="0.15">
      <c r="A36" s="241">
        <v>9</v>
      </c>
      <c r="B36" s="1036"/>
      <c r="C36" s="1037"/>
      <c r="D36" s="1037"/>
      <c r="E36" s="1037"/>
      <c r="F36" s="1037"/>
      <c r="G36" s="1037"/>
      <c r="H36" s="1037"/>
      <c r="I36" s="1037"/>
      <c r="J36" s="1037"/>
      <c r="K36" s="1037"/>
      <c r="L36" s="1037"/>
      <c r="M36" s="1037"/>
      <c r="N36" s="1037"/>
      <c r="O36" s="1037"/>
      <c r="P36" s="1038"/>
      <c r="Q36" s="1044"/>
      <c r="R36" s="1045"/>
      <c r="S36" s="1045"/>
      <c r="T36" s="1045"/>
      <c r="U36" s="1045"/>
      <c r="V36" s="1045"/>
      <c r="W36" s="1045"/>
      <c r="X36" s="1045"/>
      <c r="Y36" s="1045"/>
      <c r="Z36" s="1045"/>
      <c r="AA36" s="1045"/>
      <c r="AB36" s="1045"/>
      <c r="AC36" s="1045"/>
      <c r="AD36" s="1045"/>
      <c r="AE36" s="1046"/>
      <c r="AF36" s="1041"/>
      <c r="AG36" s="1042"/>
      <c r="AH36" s="1042"/>
      <c r="AI36" s="1042"/>
      <c r="AJ36" s="1043"/>
      <c r="AK36" s="983"/>
      <c r="AL36" s="974"/>
      <c r="AM36" s="974"/>
      <c r="AN36" s="974"/>
      <c r="AO36" s="974"/>
      <c r="AP36" s="974"/>
      <c r="AQ36" s="974"/>
      <c r="AR36" s="974"/>
      <c r="AS36" s="974"/>
      <c r="AT36" s="974"/>
      <c r="AU36" s="974"/>
      <c r="AV36" s="974"/>
      <c r="AW36" s="974"/>
      <c r="AX36" s="974"/>
      <c r="AY36" s="974"/>
      <c r="AZ36" s="1047"/>
      <c r="BA36" s="1047"/>
      <c r="BB36" s="1047"/>
      <c r="BC36" s="1047"/>
      <c r="BD36" s="1047"/>
      <c r="BE36" s="975"/>
      <c r="BF36" s="975"/>
      <c r="BG36" s="975"/>
      <c r="BH36" s="975"/>
      <c r="BI36" s="976"/>
      <c r="BJ36" s="231"/>
      <c r="BK36" s="231"/>
      <c r="BL36" s="231"/>
      <c r="BM36" s="231"/>
      <c r="BN36" s="231"/>
      <c r="BO36" s="240"/>
      <c r="BP36" s="240"/>
      <c r="BQ36" s="237">
        <v>30</v>
      </c>
      <c r="BR36" s="238"/>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29"/>
    </row>
    <row r="37" spans="1:131" ht="26.25" customHeight="1" x14ac:dyDescent="0.15">
      <c r="A37" s="241">
        <v>10</v>
      </c>
      <c r="B37" s="1036"/>
      <c r="C37" s="1037"/>
      <c r="D37" s="1037"/>
      <c r="E37" s="1037"/>
      <c r="F37" s="1037"/>
      <c r="G37" s="1037"/>
      <c r="H37" s="1037"/>
      <c r="I37" s="1037"/>
      <c r="J37" s="1037"/>
      <c r="K37" s="1037"/>
      <c r="L37" s="1037"/>
      <c r="M37" s="1037"/>
      <c r="N37" s="1037"/>
      <c r="O37" s="1037"/>
      <c r="P37" s="1038"/>
      <c r="Q37" s="1044"/>
      <c r="R37" s="1045"/>
      <c r="S37" s="1045"/>
      <c r="T37" s="1045"/>
      <c r="U37" s="1045"/>
      <c r="V37" s="1045"/>
      <c r="W37" s="1045"/>
      <c r="X37" s="1045"/>
      <c r="Y37" s="1045"/>
      <c r="Z37" s="1045"/>
      <c r="AA37" s="1045"/>
      <c r="AB37" s="1045"/>
      <c r="AC37" s="1045"/>
      <c r="AD37" s="1045"/>
      <c r="AE37" s="1046"/>
      <c r="AF37" s="1041"/>
      <c r="AG37" s="1042"/>
      <c r="AH37" s="1042"/>
      <c r="AI37" s="1042"/>
      <c r="AJ37" s="1043"/>
      <c r="AK37" s="983"/>
      <c r="AL37" s="974"/>
      <c r="AM37" s="974"/>
      <c r="AN37" s="974"/>
      <c r="AO37" s="974"/>
      <c r="AP37" s="974"/>
      <c r="AQ37" s="974"/>
      <c r="AR37" s="974"/>
      <c r="AS37" s="974"/>
      <c r="AT37" s="974"/>
      <c r="AU37" s="974"/>
      <c r="AV37" s="974"/>
      <c r="AW37" s="974"/>
      <c r="AX37" s="974"/>
      <c r="AY37" s="974"/>
      <c r="AZ37" s="1047"/>
      <c r="BA37" s="1047"/>
      <c r="BB37" s="1047"/>
      <c r="BC37" s="1047"/>
      <c r="BD37" s="1047"/>
      <c r="BE37" s="975"/>
      <c r="BF37" s="975"/>
      <c r="BG37" s="975"/>
      <c r="BH37" s="975"/>
      <c r="BI37" s="976"/>
      <c r="BJ37" s="231"/>
      <c r="BK37" s="231"/>
      <c r="BL37" s="231"/>
      <c r="BM37" s="231"/>
      <c r="BN37" s="231"/>
      <c r="BO37" s="240"/>
      <c r="BP37" s="240"/>
      <c r="BQ37" s="237">
        <v>31</v>
      </c>
      <c r="BR37" s="238"/>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29"/>
    </row>
    <row r="38" spans="1:131" ht="26.25" customHeight="1" x14ac:dyDescent="0.15">
      <c r="A38" s="241">
        <v>11</v>
      </c>
      <c r="B38" s="1036"/>
      <c r="C38" s="1037"/>
      <c r="D38" s="1037"/>
      <c r="E38" s="1037"/>
      <c r="F38" s="1037"/>
      <c r="G38" s="1037"/>
      <c r="H38" s="1037"/>
      <c r="I38" s="1037"/>
      <c r="J38" s="1037"/>
      <c r="K38" s="1037"/>
      <c r="L38" s="1037"/>
      <c r="M38" s="1037"/>
      <c r="N38" s="1037"/>
      <c r="O38" s="1037"/>
      <c r="P38" s="1038"/>
      <c r="Q38" s="1044"/>
      <c r="R38" s="1045"/>
      <c r="S38" s="1045"/>
      <c r="T38" s="1045"/>
      <c r="U38" s="1045"/>
      <c r="V38" s="1045"/>
      <c r="W38" s="1045"/>
      <c r="X38" s="1045"/>
      <c r="Y38" s="1045"/>
      <c r="Z38" s="1045"/>
      <c r="AA38" s="1045"/>
      <c r="AB38" s="1045"/>
      <c r="AC38" s="1045"/>
      <c r="AD38" s="1045"/>
      <c r="AE38" s="1046"/>
      <c r="AF38" s="1041"/>
      <c r="AG38" s="1042"/>
      <c r="AH38" s="1042"/>
      <c r="AI38" s="1042"/>
      <c r="AJ38" s="1043"/>
      <c r="AK38" s="983"/>
      <c r="AL38" s="974"/>
      <c r="AM38" s="974"/>
      <c r="AN38" s="974"/>
      <c r="AO38" s="974"/>
      <c r="AP38" s="974"/>
      <c r="AQ38" s="974"/>
      <c r="AR38" s="974"/>
      <c r="AS38" s="974"/>
      <c r="AT38" s="974"/>
      <c r="AU38" s="974"/>
      <c r="AV38" s="974"/>
      <c r="AW38" s="974"/>
      <c r="AX38" s="974"/>
      <c r="AY38" s="974"/>
      <c r="AZ38" s="1047"/>
      <c r="BA38" s="1047"/>
      <c r="BB38" s="1047"/>
      <c r="BC38" s="1047"/>
      <c r="BD38" s="1047"/>
      <c r="BE38" s="975"/>
      <c r="BF38" s="975"/>
      <c r="BG38" s="975"/>
      <c r="BH38" s="975"/>
      <c r="BI38" s="976"/>
      <c r="BJ38" s="231"/>
      <c r="BK38" s="231"/>
      <c r="BL38" s="231"/>
      <c r="BM38" s="231"/>
      <c r="BN38" s="231"/>
      <c r="BO38" s="240"/>
      <c r="BP38" s="240"/>
      <c r="BQ38" s="237">
        <v>32</v>
      </c>
      <c r="BR38" s="238"/>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29"/>
    </row>
    <row r="39" spans="1:131" ht="26.25" customHeight="1" x14ac:dyDescent="0.15">
      <c r="A39" s="241">
        <v>12</v>
      </c>
      <c r="B39" s="1036"/>
      <c r="C39" s="1037"/>
      <c r="D39" s="1037"/>
      <c r="E39" s="1037"/>
      <c r="F39" s="1037"/>
      <c r="G39" s="1037"/>
      <c r="H39" s="1037"/>
      <c r="I39" s="1037"/>
      <c r="J39" s="1037"/>
      <c r="K39" s="1037"/>
      <c r="L39" s="1037"/>
      <c r="M39" s="1037"/>
      <c r="N39" s="1037"/>
      <c r="O39" s="1037"/>
      <c r="P39" s="1038"/>
      <c r="Q39" s="1044"/>
      <c r="R39" s="1045"/>
      <c r="S39" s="1045"/>
      <c r="T39" s="1045"/>
      <c r="U39" s="1045"/>
      <c r="V39" s="1045"/>
      <c r="W39" s="1045"/>
      <c r="X39" s="1045"/>
      <c r="Y39" s="1045"/>
      <c r="Z39" s="1045"/>
      <c r="AA39" s="1045"/>
      <c r="AB39" s="1045"/>
      <c r="AC39" s="1045"/>
      <c r="AD39" s="1045"/>
      <c r="AE39" s="1046"/>
      <c r="AF39" s="1041"/>
      <c r="AG39" s="1042"/>
      <c r="AH39" s="1042"/>
      <c r="AI39" s="1042"/>
      <c r="AJ39" s="1043"/>
      <c r="AK39" s="983"/>
      <c r="AL39" s="974"/>
      <c r="AM39" s="974"/>
      <c r="AN39" s="974"/>
      <c r="AO39" s="974"/>
      <c r="AP39" s="974"/>
      <c r="AQ39" s="974"/>
      <c r="AR39" s="974"/>
      <c r="AS39" s="974"/>
      <c r="AT39" s="974"/>
      <c r="AU39" s="974"/>
      <c r="AV39" s="974"/>
      <c r="AW39" s="974"/>
      <c r="AX39" s="974"/>
      <c r="AY39" s="974"/>
      <c r="AZ39" s="1047"/>
      <c r="BA39" s="1047"/>
      <c r="BB39" s="1047"/>
      <c r="BC39" s="1047"/>
      <c r="BD39" s="1047"/>
      <c r="BE39" s="975"/>
      <c r="BF39" s="975"/>
      <c r="BG39" s="975"/>
      <c r="BH39" s="975"/>
      <c r="BI39" s="976"/>
      <c r="BJ39" s="231"/>
      <c r="BK39" s="231"/>
      <c r="BL39" s="231"/>
      <c r="BM39" s="231"/>
      <c r="BN39" s="231"/>
      <c r="BO39" s="240"/>
      <c r="BP39" s="240"/>
      <c r="BQ39" s="237">
        <v>33</v>
      </c>
      <c r="BR39" s="238"/>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29"/>
    </row>
    <row r="40" spans="1:131" ht="26.25" customHeight="1" x14ac:dyDescent="0.15">
      <c r="A40" s="237">
        <v>13</v>
      </c>
      <c r="B40" s="1036"/>
      <c r="C40" s="1037"/>
      <c r="D40" s="1037"/>
      <c r="E40" s="1037"/>
      <c r="F40" s="1037"/>
      <c r="G40" s="1037"/>
      <c r="H40" s="1037"/>
      <c r="I40" s="1037"/>
      <c r="J40" s="1037"/>
      <c r="K40" s="1037"/>
      <c r="L40" s="1037"/>
      <c r="M40" s="1037"/>
      <c r="N40" s="1037"/>
      <c r="O40" s="1037"/>
      <c r="P40" s="1038"/>
      <c r="Q40" s="1044"/>
      <c r="R40" s="1045"/>
      <c r="S40" s="1045"/>
      <c r="T40" s="1045"/>
      <c r="U40" s="1045"/>
      <c r="V40" s="1045"/>
      <c r="W40" s="1045"/>
      <c r="X40" s="1045"/>
      <c r="Y40" s="1045"/>
      <c r="Z40" s="1045"/>
      <c r="AA40" s="1045"/>
      <c r="AB40" s="1045"/>
      <c r="AC40" s="1045"/>
      <c r="AD40" s="1045"/>
      <c r="AE40" s="1046"/>
      <c r="AF40" s="1041"/>
      <c r="AG40" s="1042"/>
      <c r="AH40" s="1042"/>
      <c r="AI40" s="1042"/>
      <c r="AJ40" s="1043"/>
      <c r="AK40" s="983"/>
      <c r="AL40" s="974"/>
      <c r="AM40" s="974"/>
      <c r="AN40" s="974"/>
      <c r="AO40" s="974"/>
      <c r="AP40" s="974"/>
      <c r="AQ40" s="974"/>
      <c r="AR40" s="974"/>
      <c r="AS40" s="974"/>
      <c r="AT40" s="974"/>
      <c r="AU40" s="974"/>
      <c r="AV40" s="974"/>
      <c r="AW40" s="974"/>
      <c r="AX40" s="974"/>
      <c r="AY40" s="974"/>
      <c r="AZ40" s="1047"/>
      <c r="BA40" s="1047"/>
      <c r="BB40" s="1047"/>
      <c r="BC40" s="1047"/>
      <c r="BD40" s="1047"/>
      <c r="BE40" s="975"/>
      <c r="BF40" s="975"/>
      <c r="BG40" s="975"/>
      <c r="BH40" s="975"/>
      <c r="BI40" s="976"/>
      <c r="BJ40" s="231"/>
      <c r="BK40" s="231"/>
      <c r="BL40" s="231"/>
      <c r="BM40" s="231"/>
      <c r="BN40" s="231"/>
      <c r="BO40" s="240"/>
      <c r="BP40" s="240"/>
      <c r="BQ40" s="237">
        <v>34</v>
      </c>
      <c r="BR40" s="238"/>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29"/>
    </row>
    <row r="41" spans="1:131" ht="26.25" customHeight="1" x14ac:dyDescent="0.15">
      <c r="A41" s="237">
        <v>14</v>
      </c>
      <c r="B41" s="1036"/>
      <c r="C41" s="1037"/>
      <c r="D41" s="1037"/>
      <c r="E41" s="1037"/>
      <c r="F41" s="1037"/>
      <c r="G41" s="1037"/>
      <c r="H41" s="1037"/>
      <c r="I41" s="1037"/>
      <c r="J41" s="1037"/>
      <c r="K41" s="1037"/>
      <c r="L41" s="1037"/>
      <c r="M41" s="1037"/>
      <c r="N41" s="1037"/>
      <c r="O41" s="1037"/>
      <c r="P41" s="1038"/>
      <c r="Q41" s="1044"/>
      <c r="R41" s="1045"/>
      <c r="S41" s="1045"/>
      <c r="T41" s="1045"/>
      <c r="U41" s="1045"/>
      <c r="V41" s="1045"/>
      <c r="W41" s="1045"/>
      <c r="X41" s="1045"/>
      <c r="Y41" s="1045"/>
      <c r="Z41" s="1045"/>
      <c r="AA41" s="1045"/>
      <c r="AB41" s="1045"/>
      <c r="AC41" s="1045"/>
      <c r="AD41" s="1045"/>
      <c r="AE41" s="1046"/>
      <c r="AF41" s="1041"/>
      <c r="AG41" s="1042"/>
      <c r="AH41" s="1042"/>
      <c r="AI41" s="1042"/>
      <c r="AJ41" s="1043"/>
      <c r="AK41" s="983"/>
      <c r="AL41" s="974"/>
      <c r="AM41" s="974"/>
      <c r="AN41" s="974"/>
      <c r="AO41" s="974"/>
      <c r="AP41" s="974"/>
      <c r="AQ41" s="974"/>
      <c r="AR41" s="974"/>
      <c r="AS41" s="974"/>
      <c r="AT41" s="974"/>
      <c r="AU41" s="974"/>
      <c r="AV41" s="974"/>
      <c r="AW41" s="974"/>
      <c r="AX41" s="974"/>
      <c r="AY41" s="974"/>
      <c r="AZ41" s="1047"/>
      <c r="BA41" s="1047"/>
      <c r="BB41" s="1047"/>
      <c r="BC41" s="1047"/>
      <c r="BD41" s="1047"/>
      <c r="BE41" s="975"/>
      <c r="BF41" s="975"/>
      <c r="BG41" s="975"/>
      <c r="BH41" s="975"/>
      <c r="BI41" s="976"/>
      <c r="BJ41" s="231"/>
      <c r="BK41" s="231"/>
      <c r="BL41" s="231"/>
      <c r="BM41" s="231"/>
      <c r="BN41" s="231"/>
      <c r="BO41" s="240"/>
      <c r="BP41" s="240"/>
      <c r="BQ41" s="237">
        <v>35</v>
      </c>
      <c r="BR41" s="238"/>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29"/>
    </row>
    <row r="42" spans="1:131" ht="26.25" customHeight="1" x14ac:dyDescent="0.15">
      <c r="A42" s="237">
        <v>15</v>
      </c>
      <c r="B42" s="1036"/>
      <c r="C42" s="1037"/>
      <c r="D42" s="1037"/>
      <c r="E42" s="1037"/>
      <c r="F42" s="1037"/>
      <c r="G42" s="1037"/>
      <c r="H42" s="1037"/>
      <c r="I42" s="1037"/>
      <c r="J42" s="1037"/>
      <c r="K42" s="1037"/>
      <c r="L42" s="1037"/>
      <c r="M42" s="1037"/>
      <c r="N42" s="1037"/>
      <c r="O42" s="1037"/>
      <c r="P42" s="1038"/>
      <c r="Q42" s="1044"/>
      <c r="R42" s="1045"/>
      <c r="S42" s="1045"/>
      <c r="T42" s="1045"/>
      <c r="U42" s="1045"/>
      <c r="V42" s="1045"/>
      <c r="W42" s="1045"/>
      <c r="X42" s="1045"/>
      <c r="Y42" s="1045"/>
      <c r="Z42" s="1045"/>
      <c r="AA42" s="1045"/>
      <c r="AB42" s="1045"/>
      <c r="AC42" s="1045"/>
      <c r="AD42" s="1045"/>
      <c r="AE42" s="1046"/>
      <c r="AF42" s="1041"/>
      <c r="AG42" s="1042"/>
      <c r="AH42" s="1042"/>
      <c r="AI42" s="1042"/>
      <c r="AJ42" s="1043"/>
      <c r="AK42" s="983"/>
      <c r="AL42" s="974"/>
      <c r="AM42" s="974"/>
      <c r="AN42" s="974"/>
      <c r="AO42" s="974"/>
      <c r="AP42" s="974"/>
      <c r="AQ42" s="974"/>
      <c r="AR42" s="974"/>
      <c r="AS42" s="974"/>
      <c r="AT42" s="974"/>
      <c r="AU42" s="974"/>
      <c r="AV42" s="974"/>
      <c r="AW42" s="974"/>
      <c r="AX42" s="974"/>
      <c r="AY42" s="974"/>
      <c r="AZ42" s="1047"/>
      <c r="BA42" s="1047"/>
      <c r="BB42" s="1047"/>
      <c r="BC42" s="1047"/>
      <c r="BD42" s="1047"/>
      <c r="BE42" s="975"/>
      <c r="BF42" s="975"/>
      <c r="BG42" s="975"/>
      <c r="BH42" s="975"/>
      <c r="BI42" s="976"/>
      <c r="BJ42" s="231"/>
      <c r="BK42" s="231"/>
      <c r="BL42" s="231"/>
      <c r="BM42" s="231"/>
      <c r="BN42" s="231"/>
      <c r="BO42" s="240"/>
      <c r="BP42" s="240"/>
      <c r="BQ42" s="237">
        <v>36</v>
      </c>
      <c r="BR42" s="238"/>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29"/>
    </row>
    <row r="43" spans="1:131" ht="26.25" customHeight="1" x14ac:dyDescent="0.15">
      <c r="A43" s="237">
        <v>16</v>
      </c>
      <c r="B43" s="1036"/>
      <c r="C43" s="1037"/>
      <c r="D43" s="1037"/>
      <c r="E43" s="1037"/>
      <c r="F43" s="1037"/>
      <c r="G43" s="1037"/>
      <c r="H43" s="1037"/>
      <c r="I43" s="1037"/>
      <c r="J43" s="1037"/>
      <c r="K43" s="1037"/>
      <c r="L43" s="1037"/>
      <c r="M43" s="1037"/>
      <c r="N43" s="1037"/>
      <c r="O43" s="1037"/>
      <c r="P43" s="1038"/>
      <c r="Q43" s="1044"/>
      <c r="R43" s="1045"/>
      <c r="S43" s="1045"/>
      <c r="T43" s="1045"/>
      <c r="U43" s="1045"/>
      <c r="V43" s="1045"/>
      <c r="W43" s="1045"/>
      <c r="X43" s="1045"/>
      <c r="Y43" s="1045"/>
      <c r="Z43" s="1045"/>
      <c r="AA43" s="1045"/>
      <c r="AB43" s="1045"/>
      <c r="AC43" s="1045"/>
      <c r="AD43" s="1045"/>
      <c r="AE43" s="1046"/>
      <c r="AF43" s="1041"/>
      <c r="AG43" s="1042"/>
      <c r="AH43" s="1042"/>
      <c r="AI43" s="1042"/>
      <c r="AJ43" s="1043"/>
      <c r="AK43" s="983"/>
      <c r="AL43" s="974"/>
      <c r="AM43" s="974"/>
      <c r="AN43" s="974"/>
      <c r="AO43" s="974"/>
      <c r="AP43" s="974"/>
      <c r="AQ43" s="974"/>
      <c r="AR43" s="974"/>
      <c r="AS43" s="974"/>
      <c r="AT43" s="974"/>
      <c r="AU43" s="974"/>
      <c r="AV43" s="974"/>
      <c r="AW43" s="974"/>
      <c r="AX43" s="974"/>
      <c r="AY43" s="974"/>
      <c r="AZ43" s="1047"/>
      <c r="BA43" s="1047"/>
      <c r="BB43" s="1047"/>
      <c r="BC43" s="1047"/>
      <c r="BD43" s="1047"/>
      <c r="BE43" s="975"/>
      <c r="BF43" s="975"/>
      <c r="BG43" s="975"/>
      <c r="BH43" s="975"/>
      <c r="BI43" s="976"/>
      <c r="BJ43" s="231"/>
      <c r="BK43" s="231"/>
      <c r="BL43" s="231"/>
      <c r="BM43" s="231"/>
      <c r="BN43" s="231"/>
      <c r="BO43" s="240"/>
      <c r="BP43" s="240"/>
      <c r="BQ43" s="237">
        <v>37</v>
      </c>
      <c r="BR43" s="238"/>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29"/>
    </row>
    <row r="44" spans="1:131" ht="26.25" customHeight="1" x14ac:dyDescent="0.15">
      <c r="A44" s="237">
        <v>17</v>
      </c>
      <c r="B44" s="1036"/>
      <c r="C44" s="1037"/>
      <c r="D44" s="1037"/>
      <c r="E44" s="1037"/>
      <c r="F44" s="1037"/>
      <c r="G44" s="1037"/>
      <c r="H44" s="1037"/>
      <c r="I44" s="1037"/>
      <c r="J44" s="1037"/>
      <c r="K44" s="1037"/>
      <c r="L44" s="1037"/>
      <c r="M44" s="1037"/>
      <c r="N44" s="1037"/>
      <c r="O44" s="1037"/>
      <c r="P44" s="1038"/>
      <c r="Q44" s="1044"/>
      <c r="R44" s="1045"/>
      <c r="S44" s="1045"/>
      <c r="T44" s="1045"/>
      <c r="U44" s="1045"/>
      <c r="V44" s="1045"/>
      <c r="W44" s="1045"/>
      <c r="X44" s="1045"/>
      <c r="Y44" s="1045"/>
      <c r="Z44" s="1045"/>
      <c r="AA44" s="1045"/>
      <c r="AB44" s="1045"/>
      <c r="AC44" s="1045"/>
      <c r="AD44" s="1045"/>
      <c r="AE44" s="1046"/>
      <c r="AF44" s="1041"/>
      <c r="AG44" s="1042"/>
      <c r="AH44" s="1042"/>
      <c r="AI44" s="1042"/>
      <c r="AJ44" s="1043"/>
      <c r="AK44" s="983"/>
      <c r="AL44" s="974"/>
      <c r="AM44" s="974"/>
      <c r="AN44" s="974"/>
      <c r="AO44" s="974"/>
      <c r="AP44" s="974"/>
      <c r="AQ44" s="974"/>
      <c r="AR44" s="974"/>
      <c r="AS44" s="974"/>
      <c r="AT44" s="974"/>
      <c r="AU44" s="974"/>
      <c r="AV44" s="974"/>
      <c r="AW44" s="974"/>
      <c r="AX44" s="974"/>
      <c r="AY44" s="974"/>
      <c r="AZ44" s="1047"/>
      <c r="BA44" s="1047"/>
      <c r="BB44" s="1047"/>
      <c r="BC44" s="1047"/>
      <c r="BD44" s="1047"/>
      <c r="BE44" s="975"/>
      <c r="BF44" s="975"/>
      <c r="BG44" s="975"/>
      <c r="BH44" s="975"/>
      <c r="BI44" s="976"/>
      <c r="BJ44" s="231"/>
      <c r="BK44" s="231"/>
      <c r="BL44" s="231"/>
      <c r="BM44" s="231"/>
      <c r="BN44" s="231"/>
      <c r="BO44" s="240"/>
      <c r="BP44" s="240"/>
      <c r="BQ44" s="237">
        <v>38</v>
      </c>
      <c r="BR44" s="238"/>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29"/>
    </row>
    <row r="45" spans="1:131" ht="26.25" customHeight="1" x14ac:dyDescent="0.15">
      <c r="A45" s="237">
        <v>18</v>
      </c>
      <c r="B45" s="1036"/>
      <c r="C45" s="1037"/>
      <c r="D45" s="1037"/>
      <c r="E45" s="1037"/>
      <c r="F45" s="1037"/>
      <c r="G45" s="1037"/>
      <c r="H45" s="1037"/>
      <c r="I45" s="1037"/>
      <c r="J45" s="1037"/>
      <c r="K45" s="1037"/>
      <c r="L45" s="1037"/>
      <c r="M45" s="1037"/>
      <c r="N45" s="1037"/>
      <c r="O45" s="1037"/>
      <c r="P45" s="1038"/>
      <c r="Q45" s="1044"/>
      <c r="R45" s="1045"/>
      <c r="S45" s="1045"/>
      <c r="T45" s="1045"/>
      <c r="U45" s="1045"/>
      <c r="V45" s="1045"/>
      <c r="W45" s="1045"/>
      <c r="X45" s="1045"/>
      <c r="Y45" s="1045"/>
      <c r="Z45" s="1045"/>
      <c r="AA45" s="1045"/>
      <c r="AB45" s="1045"/>
      <c r="AC45" s="1045"/>
      <c r="AD45" s="1045"/>
      <c r="AE45" s="1046"/>
      <c r="AF45" s="1041"/>
      <c r="AG45" s="1042"/>
      <c r="AH45" s="1042"/>
      <c r="AI45" s="1042"/>
      <c r="AJ45" s="1043"/>
      <c r="AK45" s="983"/>
      <c r="AL45" s="974"/>
      <c r="AM45" s="974"/>
      <c r="AN45" s="974"/>
      <c r="AO45" s="974"/>
      <c r="AP45" s="974"/>
      <c r="AQ45" s="974"/>
      <c r="AR45" s="974"/>
      <c r="AS45" s="974"/>
      <c r="AT45" s="974"/>
      <c r="AU45" s="974"/>
      <c r="AV45" s="974"/>
      <c r="AW45" s="974"/>
      <c r="AX45" s="974"/>
      <c r="AY45" s="974"/>
      <c r="AZ45" s="1047"/>
      <c r="BA45" s="1047"/>
      <c r="BB45" s="1047"/>
      <c r="BC45" s="1047"/>
      <c r="BD45" s="1047"/>
      <c r="BE45" s="975"/>
      <c r="BF45" s="975"/>
      <c r="BG45" s="975"/>
      <c r="BH45" s="975"/>
      <c r="BI45" s="976"/>
      <c r="BJ45" s="231"/>
      <c r="BK45" s="231"/>
      <c r="BL45" s="231"/>
      <c r="BM45" s="231"/>
      <c r="BN45" s="231"/>
      <c r="BO45" s="240"/>
      <c r="BP45" s="240"/>
      <c r="BQ45" s="237">
        <v>39</v>
      </c>
      <c r="BR45" s="238"/>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29"/>
    </row>
    <row r="46" spans="1:131" ht="26.25" customHeight="1" x14ac:dyDescent="0.15">
      <c r="A46" s="237">
        <v>19</v>
      </c>
      <c r="B46" s="1036"/>
      <c r="C46" s="1037"/>
      <c r="D46" s="1037"/>
      <c r="E46" s="1037"/>
      <c r="F46" s="1037"/>
      <c r="G46" s="1037"/>
      <c r="H46" s="1037"/>
      <c r="I46" s="1037"/>
      <c r="J46" s="1037"/>
      <c r="K46" s="1037"/>
      <c r="L46" s="1037"/>
      <c r="M46" s="1037"/>
      <c r="N46" s="1037"/>
      <c r="O46" s="1037"/>
      <c r="P46" s="1038"/>
      <c r="Q46" s="1044"/>
      <c r="R46" s="1045"/>
      <c r="S46" s="1045"/>
      <c r="T46" s="1045"/>
      <c r="U46" s="1045"/>
      <c r="V46" s="1045"/>
      <c r="W46" s="1045"/>
      <c r="X46" s="1045"/>
      <c r="Y46" s="1045"/>
      <c r="Z46" s="1045"/>
      <c r="AA46" s="1045"/>
      <c r="AB46" s="1045"/>
      <c r="AC46" s="1045"/>
      <c r="AD46" s="1045"/>
      <c r="AE46" s="1046"/>
      <c r="AF46" s="1041"/>
      <c r="AG46" s="1042"/>
      <c r="AH46" s="1042"/>
      <c r="AI46" s="1042"/>
      <c r="AJ46" s="1043"/>
      <c r="AK46" s="983"/>
      <c r="AL46" s="974"/>
      <c r="AM46" s="974"/>
      <c r="AN46" s="974"/>
      <c r="AO46" s="974"/>
      <c r="AP46" s="974"/>
      <c r="AQ46" s="974"/>
      <c r="AR46" s="974"/>
      <c r="AS46" s="974"/>
      <c r="AT46" s="974"/>
      <c r="AU46" s="974"/>
      <c r="AV46" s="974"/>
      <c r="AW46" s="974"/>
      <c r="AX46" s="974"/>
      <c r="AY46" s="974"/>
      <c r="AZ46" s="1047"/>
      <c r="BA46" s="1047"/>
      <c r="BB46" s="1047"/>
      <c r="BC46" s="1047"/>
      <c r="BD46" s="1047"/>
      <c r="BE46" s="975"/>
      <c r="BF46" s="975"/>
      <c r="BG46" s="975"/>
      <c r="BH46" s="975"/>
      <c r="BI46" s="976"/>
      <c r="BJ46" s="231"/>
      <c r="BK46" s="231"/>
      <c r="BL46" s="231"/>
      <c r="BM46" s="231"/>
      <c r="BN46" s="231"/>
      <c r="BO46" s="240"/>
      <c r="BP46" s="240"/>
      <c r="BQ46" s="237">
        <v>40</v>
      </c>
      <c r="BR46" s="238"/>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29"/>
    </row>
    <row r="47" spans="1:131" ht="26.25" customHeight="1" x14ac:dyDescent="0.15">
      <c r="A47" s="237">
        <v>20</v>
      </c>
      <c r="B47" s="1036"/>
      <c r="C47" s="1037"/>
      <c r="D47" s="1037"/>
      <c r="E47" s="1037"/>
      <c r="F47" s="1037"/>
      <c r="G47" s="1037"/>
      <c r="H47" s="1037"/>
      <c r="I47" s="1037"/>
      <c r="J47" s="1037"/>
      <c r="K47" s="1037"/>
      <c r="L47" s="1037"/>
      <c r="M47" s="1037"/>
      <c r="N47" s="1037"/>
      <c r="O47" s="1037"/>
      <c r="P47" s="1038"/>
      <c r="Q47" s="1044"/>
      <c r="R47" s="1045"/>
      <c r="S47" s="1045"/>
      <c r="T47" s="1045"/>
      <c r="U47" s="1045"/>
      <c r="V47" s="1045"/>
      <c r="W47" s="1045"/>
      <c r="X47" s="1045"/>
      <c r="Y47" s="1045"/>
      <c r="Z47" s="1045"/>
      <c r="AA47" s="1045"/>
      <c r="AB47" s="1045"/>
      <c r="AC47" s="1045"/>
      <c r="AD47" s="1045"/>
      <c r="AE47" s="1046"/>
      <c r="AF47" s="1041"/>
      <c r="AG47" s="1042"/>
      <c r="AH47" s="1042"/>
      <c r="AI47" s="1042"/>
      <c r="AJ47" s="1043"/>
      <c r="AK47" s="983"/>
      <c r="AL47" s="974"/>
      <c r="AM47" s="974"/>
      <c r="AN47" s="974"/>
      <c r="AO47" s="974"/>
      <c r="AP47" s="974"/>
      <c r="AQ47" s="974"/>
      <c r="AR47" s="974"/>
      <c r="AS47" s="974"/>
      <c r="AT47" s="974"/>
      <c r="AU47" s="974"/>
      <c r="AV47" s="974"/>
      <c r="AW47" s="974"/>
      <c r="AX47" s="974"/>
      <c r="AY47" s="974"/>
      <c r="AZ47" s="1047"/>
      <c r="BA47" s="1047"/>
      <c r="BB47" s="1047"/>
      <c r="BC47" s="1047"/>
      <c r="BD47" s="1047"/>
      <c r="BE47" s="975"/>
      <c r="BF47" s="975"/>
      <c r="BG47" s="975"/>
      <c r="BH47" s="975"/>
      <c r="BI47" s="976"/>
      <c r="BJ47" s="231"/>
      <c r="BK47" s="231"/>
      <c r="BL47" s="231"/>
      <c r="BM47" s="231"/>
      <c r="BN47" s="231"/>
      <c r="BO47" s="240"/>
      <c r="BP47" s="240"/>
      <c r="BQ47" s="237">
        <v>41</v>
      </c>
      <c r="BR47" s="238"/>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29"/>
    </row>
    <row r="48" spans="1:131" ht="26.25" customHeight="1" x14ac:dyDescent="0.15">
      <c r="A48" s="237">
        <v>21</v>
      </c>
      <c r="B48" s="1036"/>
      <c r="C48" s="1037"/>
      <c r="D48" s="1037"/>
      <c r="E48" s="1037"/>
      <c r="F48" s="1037"/>
      <c r="G48" s="1037"/>
      <c r="H48" s="1037"/>
      <c r="I48" s="1037"/>
      <c r="J48" s="1037"/>
      <c r="K48" s="1037"/>
      <c r="L48" s="1037"/>
      <c r="M48" s="1037"/>
      <c r="N48" s="1037"/>
      <c r="O48" s="1037"/>
      <c r="P48" s="1038"/>
      <c r="Q48" s="1044"/>
      <c r="R48" s="1045"/>
      <c r="S48" s="1045"/>
      <c r="T48" s="1045"/>
      <c r="U48" s="1045"/>
      <c r="V48" s="1045"/>
      <c r="W48" s="1045"/>
      <c r="X48" s="1045"/>
      <c r="Y48" s="1045"/>
      <c r="Z48" s="1045"/>
      <c r="AA48" s="1045"/>
      <c r="AB48" s="1045"/>
      <c r="AC48" s="1045"/>
      <c r="AD48" s="1045"/>
      <c r="AE48" s="1046"/>
      <c r="AF48" s="1041"/>
      <c r="AG48" s="1042"/>
      <c r="AH48" s="1042"/>
      <c r="AI48" s="1042"/>
      <c r="AJ48" s="1043"/>
      <c r="AK48" s="983"/>
      <c r="AL48" s="974"/>
      <c r="AM48" s="974"/>
      <c r="AN48" s="974"/>
      <c r="AO48" s="974"/>
      <c r="AP48" s="974"/>
      <c r="AQ48" s="974"/>
      <c r="AR48" s="974"/>
      <c r="AS48" s="974"/>
      <c r="AT48" s="974"/>
      <c r="AU48" s="974"/>
      <c r="AV48" s="974"/>
      <c r="AW48" s="974"/>
      <c r="AX48" s="974"/>
      <c r="AY48" s="974"/>
      <c r="AZ48" s="1047"/>
      <c r="BA48" s="1047"/>
      <c r="BB48" s="1047"/>
      <c r="BC48" s="1047"/>
      <c r="BD48" s="1047"/>
      <c r="BE48" s="975"/>
      <c r="BF48" s="975"/>
      <c r="BG48" s="975"/>
      <c r="BH48" s="975"/>
      <c r="BI48" s="976"/>
      <c r="BJ48" s="231"/>
      <c r="BK48" s="231"/>
      <c r="BL48" s="231"/>
      <c r="BM48" s="231"/>
      <c r="BN48" s="231"/>
      <c r="BO48" s="240"/>
      <c r="BP48" s="240"/>
      <c r="BQ48" s="237">
        <v>42</v>
      </c>
      <c r="BR48" s="238"/>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29"/>
    </row>
    <row r="49" spans="1:131" ht="26.25" customHeight="1" x14ac:dyDescent="0.15">
      <c r="A49" s="237">
        <v>22</v>
      </c>
      <c r="B49" s="1036"/>
      <c r="C49" s="1037"/>
      <c r="D49" s="1037"/>
      <c r="E49" s="1037"/>
      <c r="F49" s="1037"/>
      <c r="G49" s="1037"/>
      <c r="H49" s="1037"/>
      <c r="I49" s="1037"/>
      <c r="J49" s="1037"/>
      <c r="K49" s="1037"/>
      <c r="L49" s="1037"/>
      <c r="M49" s="1037"/>
      <c r="N49" s="1037"/>
      <c r="O49" s="1037"/>
      <c r="P49" s="1038"/>
      <c r="Q49" s="1044"/>
      <c r="R49" s="1045"/>
      <c r="S49" s="1045"/>
      <c r="T49" s="1045"/>
      <c r="U49" s="1045"/>
      <c r="V49" s="1045"/>
      <c r="W49" s="1045"/>
      <c r="X49" s="1045"/>
      <c r="Y49" s="1045"/>
      <c r="Z49" s="1045"/>
      <c r="AA49" s="1045"/>
      <c r="AB49" s="1045"/>
      <c r="AC49" s="1045"/>
      <c r="AD49" s="1045"/>
      <c r="AE49" s="1046"/>
      <c r="AF49" s="1041"/>
      <c r="AG49" s="1042"/>
      <c r="AH49" s="1042"/>
      <c r="AI49" s="1042"/>
      <c r="AJ49" s="1043"/>
      <c r="AK49" s="983"/>
      <c r="AL49" s="974"/>
      <c r="AM49" s="974"/>
      <c r="AN49" s="974"/>
      <c r="AO49" s="974"/>
      <c r="AP49" s="974"/>
      <c r="AQ49" s="974"/>
      <c r="AR49" s="974"/>
      <c r="AS49" s="974"/>
      <c r="AT49" s="974"/>
      <c r="AU49" s="974"/>
      <c r="AV49" s="974"/>
      <c r="AW49" s="974"/>
      <c r="AX49" s="974"/>
      <c r="AY49" s="974"/>
      <c r="AZ49" s="1047"/>
      <c r="BA49" s="1047"/>
      <c r="BB49" s="1047"/>
      <c r="BC49" s="1047"/>
      <c r="BD49" s="1047"/>
      <c r="BE49" s="975"/>
      <c r="BF49" s="975"/>
      <c r="BG49" s="975"/>
      <c r="BH49" s="975"/>
      <c r="BI49" s="976"/>
      <c r="BJ49" s="231"/>
      <c r="BK49" s="231"/>
      <c r="BL49" s="231"/>
      <c r="BM49" s="231"/>
      <c r="BN49" s="231"/>
      <c r="BO49" s="240"/>
      <c r="BP49" s="240"/>
      <c r="BQ49" s="237">
        <v>43</v>
      </c>
      <c r="BR49" s="238"/>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29"/>
    </row>
    <row r="50" spans="1:131" ht="26.25" customHeight="1" x14ac:dyDescent="0.15">
      <c r="A50" s="237">
        <v>23</v>
      </c>
      <c r="B50" s="1036"/>
      <c r="C50" s="1037"/>
      <c r="D50" s="1037"/>
      <c r="E50" s="1037"/>
      <c r="F50" s="1037"/>
      <c r="G50" s="1037"/>
      <c r="H50" s="1037"/>
      <c r="I50" s="1037"/>
      <c r="J50" s="1037"/>
      <c r="K50" s="1037"/>
      <c r="L50" s="1037"/>
      <c r="M50" s="1037"/>
      <c r="N50" s="1037"/>
      <c r="O50" s="1037"/>
      <c r="P50" s="1038"/>
      <c r="Q50" s="1039"/>
      <c r="R50" s="1031"/>
      <c r="S50" s="1031"/>
      <c r="T50" s="1031"/>
      <c r="U50" s="1031"/>
      <c r="V50" s="1031"/>
      <c r="W50" s="1031"/>
      <c r="X50" s="1031"/>
      <c r="Y50" s="1031"/>
      <c r="Z50" s="1031"/>
      <c r="AA50" s="1031"/>
      <c r="AB50" s="1031"/>
      <c r="AC50" s="1031"/>
      <c r="AD50" s="1031"/>
      <c r="AE50" s="1040"/>
      <c r="AF50" s="1041"/>
      <c r="AG50" s="1042"/>
      <c r="AH50" s="1042"/>
      <c r="AI50" s="1042"/>
      <c r="AJ50" s="1043"/>
      <c r="AK50" s="1030"/>
      <c r="AL50" s="1031"/>
      <c r="AM50" s="1031"/>
      <c r="AN50" s="1031"/>
      <c r="AO50" s="1031"/>
      <c r="AP50" s="1031"/>
      <c r="AQ50" s="1031"/>
      <c r="AR50" s="1031"/>
      <c r="AS50" s="1031"/>
      <c r="AT50" s="1031"/>
      <c r="AU50" s="1031"/>
      <c r="AV50" s="1031"/>
      <c r="AW50" s="1031"/>
      <c r="AX50" s="1031"/>
      <c r="AY50" s="1031"/>
      <c r="AZ50" s="1032"/>
      <c r="BA50" s="1032"/>
      <c r="BB50" s="1032"/>
      <c r="BC50" s="1032"/>
      <c r="BD50" s="1032"/>
      <c r="BE50" s="975"/>
      <c r="BF50" s="975"/>
      <c r="BG50" s="975"/>
      <c r="BH50" s="975"/>
      <c r="BI50" s="976"/>
      <c r="BJ50" s="231"/>
      <c r="BK50" s="231"/>
      <c r="BL50" s="231"/>
      <c r="BM50" s="231"/>
      <c r="BN50" s="231"/>
      <c r="BO50" s="240"/>
      <c r="BP50" s="240"/>
      <c r="BQ50" s="237">
        <v>44</v>
      </c>
      <c r="BR50" s="238"/>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29"/>
    </row>
    <row r="51" spans="1:131" ht="26.25" customHeight="1" x14ac:dyDescent="0.15">
      <c r="A51" s="237">
        <v>24</v>
      </c>
      <c r="B51" s="1036"/>
      <c r="C51" s="1037"/>
      <c r="D51" s="1037"/>
      <c r="E51" s="1037"/>
      <c r="F51" s="1037"/>
      <c r="G51" s="1037"/>
      <c r="H51" s="1037"/>
      <c r="I51" s="1037"/>
      <c r="J51" s="1037"/>
      <c r="K51" s="1037"/>
      <c r="L51" s="1037"/>
      <c r="M51" s="1037"/>
      <c r="N51" s="1037"/>
      <c r="O51" s="1037"/>
      <c r="P51" s="1038"/>
      <c r="Q51" s="1039"/>
      <c r="R51" s="1031"/>
      <c r="S51" s="1031"/>
      <c r="T51" s="1031"/>
      <c r="U51" s="1031"/>
      <c r="V51" s="1031"/>
      <c r="W51" s="1031"/>
      <c r="X51" s="1031"/>
      <c r="Y51" s="1031"/>
      <c r="Z51" s="1031"/>
      <c r="AA51" s="1031"/>
      <c r="AB51" s="1031"/>
      <c r="AC51" s="1031"/>
      <c r="AD51" s="1031"/>
      <c r="AE51" s="1040"/>
      <c r="AF51" s="1041"/>
      <c r="AG51" s="1042"/>
      <c r="AH51" s="1042"/>
      <c r="AI51" s="1042"/>
      <c r="AJ51" s="1043"/>
      <c r="AK51" s="1030"/>
      <c r="AL51" s="1031"/>
      <c r="AM51" s="1031"/>
      <c r="AN51" s="1031"/>
      <c r="AO51" s="1031"/>
      <c r="AP51" s="1031"/>
      <c r="AQ51" s="1031"/>
      <c r="AR51" s="1031"/>
      <c r="AS51" s="1031"/>
      <c r="AT51" s="1031"/>
      <c r="AU51" s="1031"/>
      <c r="AV51" s="1031"/>
      <c r="AW51" s="1031"/>
      <c r="AX51" s="1031"/>
      <c r="AY51" s="1031"/>
      <c r="AZ51" s="1032"/>
      <c r="BA51" s="1032"/>
      <c r="BB51" s="1032"/>
      <c r="BC51" s="1032"/>
      <c r="BD51" s="1032"/>
      <c r="BE51" s="975"/>
      <c r="BF51" s="975"/>
      <c r="BG51" s="975"/>
      <c r="BH51" s="975"/>
      <c r="BI51" s="976"/>
      <c r="BJ51" s="231"/>
      <c r="BK51" s="231"/>
      <c r="BL51" s="231"/>
      <c r="BM51" s="231"/>
      <c r="BN51" s="231"/>
      <c r="BO51" s="240"/>
      <c r="BP51" s="240"/>
      <c r="BQ51" s="237">
        <v>45</v>
      </c>
      <c r="BR51" s="238"/>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29"/>
    </row>
    <row r="52" spans="1:131" ht="26.25" customHeight="1" x14ac:dyDescent="0.15">
      <c r="A52" s="237">
        <v>25</v>
      </c>
      <c r="B52" s="1036"/>
      <c r="C52" s="1037"/>
      <c r="D52" s="1037"/>
      <c r="E52" s="1037"/>
      <c r="F52" s="1037"/>
      <c r="G52" s="1037"/>
      <c r="H52" s="1037"/>
      <c r="I52" s="1037"/>
      <c r="J52" s="1037"/>
      <c r="K52" s="1037"/>
      <c r="L52" s="1037"/>
      <c r="M52" s="1037"/>
      <c r="N52" s="1037"/>
      <c r="O52" s="1037"/>
      <c r="P52" s="1038"/>
      <c r="Q52" s="1039"/>
      <c r="R52" s="1031"/>
      <c r="S52" s="1031"/>
      <c r="T52" s="1031"/>
      <c r="U52" s="1031"/>
      <c r="V52" s="1031"/>
      <c r="W52" s="1031"/>
      <c r="X52" s="1031"/>
      <c r="Y52" s="1031"/>
      <c r="Z52" s="1031"/>
      <c r="AA52" s="1031"/>
      <c r="AB52" s="1031"/>
      <c r="AC52" s="1031"/>
      <c r="AD52" s="1031"/>
      <c r="AE52" s="1040"/>
      <c r="AF52" s="1041"/>
      <c r="AG52" s="1042"/>
      <c r="AH52" s="1042"/>
      <c r="AI52" s="1042"/>
      <c r="AJ52" s="1043"/>
      <c r="AK52" s="1030"/>
      <c r="AL52" s="1031"/>
      <c r="AM52" s="1031"/>
      <c r="AN52" s="1031"/>
      <c r="AO52" s="1031"/>
      <c r="AP52" s="1031"/>
      <c r="AQ52" s="1031"/>
      <c r="AR52" s="1031"/>
      <c r="AS52" s="1031"/>
      <c r="AT52" s="1031"/>
      <c r="AU52" s="1031"/>
      <c r="AV52" s="1031"/>
      <c r="AW52" s="1031"/>
      <c r="AX52" s="1031"/>
      <c r="AY52" s="1031"/>
      <c r="AZ52" s="1032"/>
      <c r="BA52" s="1032"/>
      <c r="BB52" s="1032"/>
      <c r="BC52" s="1032"/>
      <c r="BD52" s="1032"/>
      <c r="BE52" s="975"/>
      <c r="BF52" s="975"/>
      <c r="BG52" s="975"/>
      <c r="BH52" s="975"/>
      <c r="BI52" s="976"/>
      <c r="BJ52" s="231"/>
      <c r="BK52" s="231"/>
      <c r="BL52" s="231"/>
      <c r="BM52" s="231"/>
      <c r="BN52" s="231"/>
      <c r="BO52" s="240"/>
      <c r="BP52" s="240"/>
      <c r="BQ52" s="237">
        <v>46</v>
      </c>
      <c r="BR52" s="238"/>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29"/>
    </row>
    <row r="53" spans="1:131" ht="26.25" customHeight="1" x14ac:dyDescent="0.15">
      <c r="A53" s="237">
        <v>26</v>
      </c>
      <c r="B53" s="1036"/>
      <c r="C53" s="1037"/>
      <c r="D53" s="1037"/>
      <c r="E53" s="1037"/>
      <c r="F53" s="1037"/>
      <c r="G53" s="1037"/>
      <c r="H53" s="1037"/>
      <c r="I53" s="1037"/>
      <c r="J53" s="1037"/>
      <c r="K53" s="1037"/>
      <c r="L53" s="1037"/>
      <c r="M53" s="1037"/>
      <c r="N53" s="1037"/>
      <c r="O53" s="1037"/>
      <c r="P53" s="1038"/>
      <c r="Q53" s="1039"/>
      <c r="R53" s="1031"/>
      <c r="S53" s="1031"/>
      <c r="T53" s="1031"/>
      <c r="U53" s="1031"/>
      <c r="V53" s="1031"/>
      <c r="W53" s="1031"/>
      <c r="X53" s="1031"/>
      <c r="Y53" s="1031"/>
      <c r="Z53" s="1031"/>
      <c r="AA53" s="1031"/>
      <c r="AB53" s="1031"/>
      <c r="AC53" s="1031"/>
      <c r="AD53" s="1031"/>
      <c r="AE53" s="1040"/>
      <c r="AF53" s="1041"/>
      <c r="AG53" s="1042"/>
      <c r="AH53" s="1042"/>
      <c r="AI53" s="1042"/>
      <c r="AJ53" s="1043"/>
      <c r="AK53" s="1030"/>
      <c r="AL53" s="1031"/>
      <c r="AM53" s="1031"/>
      <c r="AN53" s="1031"/>
      <c r="AO53" s="1031"/>
      <c r="AP53" s="1031"/>
      <c r="AQ53" s="1031"/>
      <c r="AR53" s="1031"/>
      <c r="AS53" s="1031"/>
      <c r="AT53" s="1031"/>
      <c r="AU53" s="1031"/>
      <c r="AV53" s="1031"/>
      <c r="AW53" s="1031"/>
      <c r="AX53" s="1031"/>
      <c r="AY53" s="1031"/>
      <c r="AZ53" s="1032"/>
      <c r="BA53" s="1032"/>
      <c r="BB53" s="1032"/>
      <c r="BC53" s="1032"/>
      <c r="BD53" s="1032"/>
      <c r="BE53" s="975"/>
      <c r="BF53" s="975"/>
      <c r="BG53" s="975"/>
      <c r="BH53" s="975"/>
      <c r="BI53" s="976"/>
      <c r="BJ53" s="231"/>
      <c r="BK53" s="231"/>
      <c r="BL53" s="231"/>
      <c r="BM53" s="231"/>
      <c r="BN53" s="231"/>
      <c r="BO53" s="240"/>
      <c r="BP53" s="240"/>
      <c r="BQ53" s="237">
        <v>47</v>
      </c>
      <c r="BR53" s="238"/>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29"/>
    </row>
    <row r="54" spans="1:131" ht="26.25" customHeight="1" x14ac:dyDescent="0.15">
      <c r="A54" s="237">
        <v>27</v>
      </c>
      <c r="B54" s="1036"/>
      <c r="C54" s="1037"/>
      <c r="D54" s="1037"/>
      <c r="E54" s="1037"/>
      <c r="F54" s="1037"/>
      <c r="G54" s="1037"/>
      <c r="H54" s="1037"/>
      <c r="I54" s="1037"/>
      <c r="J54" s="1037"/>
      <c r="K54" s="1037"/>
      <c r="L54" s="1037"/>
      <c r="M54" s="1037"/>
      <c r="N54" s="1037"/>
      <c r="O54" s="1037"/>
      <c r="P54" s="1038"/>
      <c r="Q54" s="1039"/>
      <c r="R54" s="1031"/>
      <c r="S54" s="1031"/>
      <c r="T54" s="1031"/>
      <c r="U54" s="1031"/>
      <c r="V54" s="1031"/>
      <c r="W54" s="1031"/>
      <c r="X54" s="1031"/>
      <c r="Y54" s="1031"/>
      <c r="Z54" s="1031"/>
      <c r="AA54" s="1031"/>
      <c r="AB54" s="1031"/>
      <c r="AC54" s="1031"/>
      <c r="AD54" s="1031"/>
      <c r="AE54" s="1040"/>
      <c r="AF54" s="1041"/>
      <c r="AG54" s="1042"/>
      <c r="AH54" s="1042"/>
      <c r="AI54" s="1042"/>
      <c r="AJ54" s="1043"/>
      <c r="AK54" s="1030"/>
      <c r="AL54" s="1031"/>
      <c r="AM54" s="1031"/>
      <c r="AN54" s="1031"/>
      <c r="AO54" s="1031"/>
      <c r="AP54" s="1031"/>
      <c r="AQ54" s="1031"/>
      <c r="AR54" s="1031"/>
      <c r="AS54" s="1031"/>
      <c r="AT54" s="1031"/>
      <c r="AU54" s="1031"/>
      <c r="AV54" s="1031"/>
      <c r="AW54" s="1031"/>
      <c r="AX54" s="1031"/>
      <c r="AY54" s="1031"/>
      <c r="AZ54" s="1032"/>
      <c r="BA54" s="1032"/>
      <c r="BB54" s="1032"/>
      <c r="BC54" s="1032"/>
      <c r="BD54" s="1032"/>
      <c r="BE54" s="975"/>
      <c r="BF54" s="975"/>
      <c r="BG54" s="975"/>
      <c r="BH54" s="975"/>
      <c r="BI54" s="976"/>
      <c r="BJ54" s="231"/>
      <c r="BK54" s="231"/>
      <c r="BL54" s="231"/>
      <c r="BM54" s="231"/>
      <c r="BN54" s="231"/>
      <c r="BO54" s="240"/>
      <c r="BP54" s="240"/>
      <c r="BQ54" s="237">
        <v>48</v>
      </c>
      <c r="BR54" s="238"/>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29"/>
    </row>
    <row r="55" spans="1:131" ht="26.25" customHeight="1" x14ac:dyDescent="0.15">
      <c r="A55" s="237">
        <v>28</v>
      </c>
      <c r="B55" s="1036"/>
      <c r="C55" s="1037"/>
      <c r="D55" s="1037"/>
      <c r="E55" s="1037"/>
      <c r="F55" s="1037"/>
      <c r="G55" s="1037"/>
      <c r="H55" s="1037"/>
      <c r="I55" s="1037"/>
      <c r="J55" s="1037"/>
      <c r="K55" s="1037"/>
      <c r="L55" s="1037"/>
      <c r="M55" s="1037"/>
      <c r="N55" s="1037"/>
      <c r="O55" s="1037"/>
      <c r="P55" s="1038"/>
      <c r="Q55" s="1039"/>
      <c r="R55" s="1031"/>
      <c r="S55" s="1031"/>
      <c r="T55" s="1031"/>
      <c r="U55" s="1031"/>
      <c r="V55" s="1031"/>
      <c r="W55" s="1031"/>
      <c r="X55" s="1031"/>
      <c r="Y55" s="1031"/>
      <c r="Z55" s="1031"/>
      <c r="AA55" s="1031"/>
      <c r="AB55" s="1031"/>
      <c r="AC55" s="1031"/>
      <c r="AD55" s="1031"/>
      <c r="AE55" s="1040"/>
      <c r="AF55" s="1041"/>
      <c r="AG55" s="1042"/>
      <c r="AH55" s="1042"/>
      <c r="AI55" s="1042"/>
      <c r="AJ55" s="1043"/>
      <c r="AK55" s="1030"/>
      <c r="AL55" s="1031"/>
      <c r="AM55" s="1031"/>
      <c r="AN55" s="1031"/>
      <c r="AO55" s="1031"/>
      <c r="AP55" s="1031"/>
      <c r="AQ55" s="1031"/>
      <c r="AR55" s="1031"/>
      <c r="AS55" s="1031"/>
      <c r="AT55" s="1031"/>
      <c r="AU55" s="1031"/>
      <c r="AV55" s="1031"/>
      <c r="AW55" s="1031"/>
      <c r="AX55" s="1031"/>
      <c r="AY55" s="1031"/>
      <c r="AZ55" s="1032"/>
      <c r="BA55" s="1032"/>
      <c r="BB55" s="1032"/>
      <c r="BC55" s="1032"/>
      <c r="BD55" s="1032"/>
      <c r="BE55" s="975"/>
      <c r="BF55" s="975"/>
      <c r="BG55" s="975"/>
      <c r="BH55" s="975"/>
      <c r="BI55" s="976"/>
      <c r="BJ55" s="231"/>
      <c r="BK55" s="231"/>
      <c r="BL55" s="231"/>
      <c r="BM55" s="231"/>
      <c r="BN55" s="231"/>
      <c r="BO55" s="240"/>
      <c r="BP55" s="240"/>
      <c r="BQ55" s="237">
        <v>49</v>
      </c>
      <c r="BR55" s="238"/>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29"/>
    </row>
    <row r="56" spans="1:131" ht="26.25" customHeight="1" x14ac:dyDescent="0.15">
      <c r="A56" s="237">
        <v>29</v>
      </c>
      <c r="B56" s="1036"/>
      <c r="C56" s="1037"/>
      <c r="D56" s="1037"/>
      <c r="E56" s="1037"/>
      <c r="F56" s="1037"/>
      <c r="G56" s="1037"/>
      <c r="H56" s="1037"/>
      <c r="I56" s="1037"/>
      <c r="J56" s="1037"/>
      <c r="K56" s="1037"/>
      <c r="L56" s="1037"/>
      <c r="M56" s="1037"/>
      <c r="N56" s="1037"/>
      <c r="O56" s="1037"/>
      <c r="P56" s="1038"/>
      <c r="Q56" s="1039"/>
      <c r="R56" s="1031"/>
      <c r="S56" s="1031"/>
      <c r="T56" s="1031"/>
      <c r="U56" s="1031"/>
      <c r="V56" s="1031"/>
      <c r="W56" s="1031"/>
      <c r="X56" s="1031"/>
      <c r="Y56" s="1031"/>
      <c r="Z56" s="1031"/>
      <c r="AA56" s="1031"/>
      <c r="AB56" s="1031"/>
      <c r="AC56" s="1031"/>
      <c r="AD56" s="1031"/>
      <c r="AE56" s="1040"/>
      <c r="AF56" s="1041"/>
      <c r="AG56" s="1042"/>
      <c r="AH56" s="1042"/>
      <c r="AI56" s="1042"/>
      <c r="AJ56" s="1043"/>
      <c r="AK56" s="1030"/>
      <c r="AL56" s="1031"/>
      <c r="AM56" s="1031"/>
      <c r="AN56" s="1031"/>
      <c r="AO56" s="1031"/>
      <c r="AP56" s="1031"/>
      <c r="AQ56" s="1031"/>
      <c r="AR56" s="1031"/>
      <c r="AS56" s="1031"/>
      <c r="AT56" s="1031"/>
      <c r="AU56" s="1031"/>
      <c r="AV56" s="1031"/>
      <c r="AW56" s="1031"/>
      <c r="AX56" s="1031"/>
      <c r="AY56" s="1031"/>
      <c r="AZ56" s="1032"/>
      <c r="BA56" s="1032"/>
      <c r="BB56" s="1032"/>
      <c r="BC56" s="1032"/>
      <c r="BD56" s="1032"/>
      <c r="BE56" s="975"/>
      <c r="BF56" s="975"/>
      <c r="BG56" s="975"/>
      <c r="BH56" s="975"/>
      <c r="BI56" s="976"/>
      <c r="BJ56" s="231"/>
      <c r="BK56" s="231"/>
      <c r="BL56" s="231"/>
      <c r="BM56" s="231"/>
      <c r="BN56" s="231"/>
      <c r="BO56" s="240"/>
      <c r="BP56" s="240"/>
      <c r="BQ56" s="237">
        <v>50</v>
      </c>
      <c r="BR56" s="238"/>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29"/>
    </row>
    <row r="57" spans="1:131" ht="26.25" customHeight="1" x14ac:dyDescent="0.15">
      <c r="A57" s="237">
        <v>30</v>
      </c>
      <c r="B57" s="1036"/>
      <c r="C57" s="1037"/>
      <c r="D57" s="1037"/>
      <c r="E57" s="1037"/>
      <c r="F57" s="1037"/>
      <c r="G57" s="1037"/>
      <c r="H57" s="1037"/>
      <c r="I57" s="1037"/>
      <c r="J57" s="1037"/>
      <c r="K57" s="1037"/>
      <c r="L57" s="1037"/>
      <c r="M57" s="1037"/>
      <c r="N57" s="1037"/>
      <c r="O57" s="1037"/>
      <c r="P57" s="1038"/>
      <c r="Q57" s="1039"/>
      <c r="R57" s="1031"/>
      <c r="S57" s="1031"/>
      <c r="T57" s="1031"/>
      <c r="U57" s="1031"/>
      <c r="V57" s="1031"/>
      <c r="W57" s="1031"/>
      <c r="X57" s="1031"/>
      <c r="Y57" s="1031"/>
      <c r="Z57" s="1031"/>
      <c r="AA57" s="1031"/>
      <c r="AB57" s="1031"/>
      <c r="AC57" s="1031"/>
      <c r="AD57" s="1031"/>
      <c r="AE57" s="1040"/>
      <c r="AF57" s="1041"/>
      <c r="AG57" s="1042"/>
      <c r="AH57" s="1042"/>
      <c r="AI57" s="1042"/>
      <c r="AJ57" s="1043"/>
      <c r="AK57" s="1030"/>
      <c r="AL57" s="1031"/>
      <c r="AM57" s="1031"/>
      <c r="AN57" s="1031"/>
      <c r="AO57" s="1031"/>
      <c r="AP57" s="1031"/>
      <c r="AQ57" s="1031"/>
      <c r="AR57" s="1031"/>
      <c r="AS57" s="1031"/>
      <c r="AT57" s="1031"/>
      <c r="AU57" s="1031"/>
      <c r="AV57" s="1031"/>
      <c r="AW57" s="1031"/>
      <c r="AX57" s="1031"/>
      <c r="AY57" s="1031"/>
      <c r="AZ57" s="1032"/>
      <c r="BA57" s="1032"/>
      <c r="BB57" s="1032"/>
      <c r="BC57" s="1032"/>
      <c r="BD57" s="1032"/>
      <c r="BE57" s="975"/>
      <c r="BF57" s="975"/>
      <c r="BG57" s="975"/>
      <c r="BH57" s="975"/>
      <c r="BI57" s="976"/>
      <c r="BJ57" s="231"/>
      <c r="BK57" s="231"/>
      <c r="BL57" s="231"/>
      <c r="BM57" s="231"/>
      <c r="BN57" s="231"/>
      <c r="BO57" s="240"/>
      <c r="BP57" s="240"/>
      <c r="BQ57" s="237">
        <v>51</v>
      </c>
      <c r="BR57" s="238"/>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29"/>
    </row>
    <row r="58" spans="1:131" ht="26.25" customHeight="1" x14ac:dyDescent="0.15">
      <c r="A58" s="237">
        <v>31</v>
      </c>
      <c r="B58" s="1036"/>
      <c r="C58" s="1037"/>
      <c r="D58" s="1037"/>
      <c r="E58" s="1037"/>
      <c r="F58" s="1037"/>
      <c r="G58" s="1037"/>
      <c r="H58" s="1037"/>
      <c r="I58" s="1037"/>
      <c r="J58" s="1037"/>
      <c r="K58" s="1037"/>
      <c r="L58" s="1037"/>
      <c r="M58" s="1037"/>
      <c r="N58" s="1037"/>
      <c r="O58" s="1037"/>
      <c r="P58" s="1038"/>
      <c r="Q58" s="1039"/>
      <c r="R58" s="1031"/>
      <c r="S58" s="1031"/>
      <c r="T58" s="1031"/>
      <c r="U58" s="1031"/>
      <c r="V58" s="1031"/>
      <c r="W58" s="1031"/>
      <c r="X58" s="1031"/>
      <c r="Y58" s="1031"/>
      <c r="Z58" s="1031"/>
      <c r="AA58" s="1031"/>
      <c r="AB58" s="1031"/>
      <c r="AC58" s="1031"/>
      <c r="AD58" s="1031"/>
      <c r="AE58" s="1040"/>
      <c r="AF58" s="1041"/>
      <c r="AG58" s="1042"/>
      <c r="AH58" s="1042"/>
      <c r="AI58" s="1042"/>
      <c r="AJ58" s="1043"/>
      <c r="AK58" s="1030"/>
      <c r="AL58" s="1031"/>
      <c r="AM58" s="1031"/>
      <c r="AN58" s="1031"/>
      <c r="AO58" s="1031"/>
      <c r="AP58" s="1031"/>
      <c r="AQ58" s="1031"/>
      <c r="AR58" s="1031"/>
      <c r="AS58" s="1031"/>
      <c r="AT58" s="1031"/>
      <c r="AU58" s="1031"/>
      <c r="AV58" s="1031"/>
      <c r="AW58" s="1031"/>
      <c r="AX58" s="1031"/>
      <c r="AY58" s="1031"/>
      <c r="AZ58" s="1032"/>
      <c r="BA58" s="1032"/>
      <c r="BB58" s="1032"/>
      <c r="BC58" s="1032"/>
      <c r="BD58" s="1032"/>
      <c r="BE58" s="975"/>
      <c r="BF58" s="975"/>
      <c r="BG58" s="975"/>
      <c r="BH58" s="975"/>
      <c r="BI58" s="976"/>
      <c r="BJ58" s="231"/>
      <c r="BK58" s="231"/>
      <c r="BL58" s="231"/>
      <c r="BM58" s="231"/>
      <c r="BN58" s="231"/>
      <c r="BO58" s="240"/>
      <c r="BP58" s="240"/>
      <c r="BQ58" s="237">
        <v>52</v>
      </c>
      <c r="BR58" s="238"/>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29"/>
    </row>
    <row r="59" spans="1:131" ht="26.25" customHeight="1" x14ac:dyDescent="0.15">
      <c r="A59" s="237">
        <v>32</v>
      </c>
      <c r="B59" s="1036"/>
      <c r="C59" s="1037"/>
      <c r="D59" s="1037"/>
      <c r="E59" s="1037"/>
      <c r="F59" s="1037"/>
      <c r="G59" s="1037"/>
      <c r="H59" s="1037"/>
      <c r="I59" s="1037"/>
      <c r="J59" s="1037"/>
      <c r="K59" s="1037"/>
      <c r="L59" s="1037"/>
      <c r="M59" s="1037"/>
      <c r="N59" s="1037"/>
      <c r="O59" s="1037"/>
      <c r="P59" s="1038"/>
      <c r="Q59" s="1039"/>
      <c r="R59" s="1031"/>
      <c r="S59" s="1031"/>
      <c r="T59" s="1031"/>
      <c r="U59" s="1031"/>
      <c r="V59" s="1031"/>
      <c r="W59" s="1031"/>
      <c r="X59" s="1031"/>
      <c r="Y59" s="1031"/>
      <c r="Z59" s="1031"/>
      <c r="AA59" s="1031"/>
      <c r="AB59" s="1031"/>
      <c r="AC59" s="1031"/>
      <c r="AD59" s="1031"/>
      <c r="AE59" s="1040"/>
      <c r="AF59" s="1041"/>
      <c r="AG59" s="1042"/>
      <c r="AH59" s="1042"/>
      <c r="AI59" s="1042"/>
      <c r="AJ59" s="1043"/>
      <c r="AK59" s="1030"/>
      <c r="AL59" s="1031"/>
      <c r="AM59" s="1031"/>
      <c r="AN59" s="1031"/>
      <c r="AO59" s="1031"/>
      <c r="AP59" s="1031"/>
      <c r="AQ59" s="1031"/>
      <c r="AR59" s="1031"/>
      <c r="AS59" s="1031"/>
      <c r="AT59" s="1031"/>
      <c r="AU59" s="1031"/>
      <c r="AV59" s="1031"/>
      <c r="AW59" s="1031"/>
      <c r="AX59" s="1031"/>
      <c r="AY59" s="1031"/>
      <c r="AZ59" s="1032"/>
      <c r="BA59" s="1032"/>
      <c r="BB59" s="1032"/>
      <c r="BC59" s="1032"/>
      <c r="BD59" s="1032"/>
      <c r="BE59" s="975"/>
      <c r="BF59" s="975"/>
      <c r="BG59" s="975"/>
      <c r="BH59" s="975"/>
      <c r="BI59" s="976"/>
      <c r="BJ59" s="231"/>
      <c r="BK59" s="231"/>
      <c r="BL59" s="231"/>
      <c r="BM59" s="231"/>
      <c r="BN59" s="231"/>
      <c r="BO59" s="240"/>
      <c r="BP59" s="240"/>
      <c r="BQ59" s="237">
        <v>53</v>
      </c>
      <c r="BR59" s="238"/>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29"/>
    </row>
    <row r="60" spans="1:131" ht="26.25" customHeight="1" x14ac:dyDescent="0.15">
      <c r="A60" s="237">
        <v>33</v>
      </c>
      <c r="B60" s="1036"/>
      <c r="C60" s="1037"/>
      <c r="D60" s="1037"/>
      <c r="E60" s="1037"/>
      <c r="F60" s="1037"/>
      <c r="G60" s="1037"/>
      <c r="H60" s="1037"/>
      <c r="I60" s="1037"/>
      <c r="J60" s="1037"/>
      <c r="K60" s="1037"/>
      <c r="L60" s="1037"/>
      <c r="M60" s="1037"/>
      <c r="N60" s="1037"/>
      <c r="O60" s="1037"/>
      <c r="P60" s="1038"/>
      <c r="Q60" s="1039"/>
      <c r="R60" s="1031"/>
      <c r="S60" s="1031"/>
      <c r="T60" s="1031"/>
      <c r="U60" s="1031"/>
      <c r="V60" s="1031"/>
      <c r="W60" s="1031"/>
      <c r="X60" s="1031"/>
      <c r="Y60" s="1031"/>
      <c r="Z60" s="1031"/>
      <c r="AA60" s="1031"/>
      <c r="AB60" s="1031"/>
      <c r="AC60" s="1031"/>
      <c r="AD60" s="1031"/>
      <c r="AE60" s="1040"/>
      <c r="AF60" s="1041"/>
      <c r="AG60" s="1042"/>
      <c r="AH60" s="1042"/>
      <c r="AI60" s="1042"/>
      <c r="AJ60" s="1043"/>
      <c r="AK60" s="1030"/>
      <c r="AL60" s="1031"/>
      <c r="AM60" s="1031"/>
      <c r="AN60" s="1031"/>
      <c r="AO60" s="1031"/>
      <c r="AP60" s="1031"/>
      <c r="AQ60" s="1031"/>
      <c r="AR60" s="1031"/>
      <c r="AS60" s="1031"/>
      <c r="AT60" s="1031"/>
      <c r="AU60" s="1031"/>
      <c r="AV60" s="1031"/>
      <c r="AW60" s="1031"/>
      <c r="AX60" s="1031"/>
      <c r="AY60" s="1031"/>
      <c r="AZ60" s="1032"/>
      <c r="BA60" s="1032"/>
      <c r="BB60" s="1032"/>
      <c r="BC60" s="1032"/>
      <c r="BD60" s="1032"/>
      <c r="BE60" s="975"/>
      <c r="BF60" s="975"/>
      <c r="BG60" s="975"/>
      <c r="BH60" s="975"/>
      <c r="BI60" s="976"/>
      <c r="BJ60" s="231"/>
      <c r="BK60" s="231"/>
      <c r="BL60" s="231"/>
      <c r="BM60" s="231"/>
      <c r="BN60" s="231"/>
      <c r="BO60" s="240"/>
      <c r="BP60" s="240"/>
      <c r="BQ60" s="237">
        <v>54</v>
      </c>
      <c r="BR60" s="238"/>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29"/>
    </row>
    <row r="61" spans="1:131" ht="26.25" customHeight="1" thickBot="1" x14ac:dyDescent="0.2">
      <c r="A61" s="237">
        <v>34</v>
      </c>
      <c r="B61" s="1036"/>
      <c r="C61" s="1037"/>
      <c r="D61" s="1037"/>
      <c r="E61" s="1037"/>
      <c r="F61" s="1037"/>
      <c r="G61" s="1037"/>
      <c r="H61" s="1037"/>
      <c r="I61" s="1037"/>
      <c r="J61" s="1037"/>
      <c r="K61" s="1037"/>
      <c r="L61" s="1037"/>
      <c r="M61" s="1037"/>
      <c r="N61" s="1037"/>
      <c r="O61" s="1037"/>
      <c r="P61" s="1038"/>
      <c r="Q61" s="1039"/>
      <c r="R61" s="1031"/>
      <c r="S61" s="1031"/>
      <c r="T61" s="1031"/>
      <c r="U61" s="1031"/>
      <c r="V61" s="1031"/>
      <c r="W61" s="1031"/>
      <c r="X61" s="1031"/>
      <c r="Y61" s="1031"/>
      <c r="Z61" s="1031"/>
      <c r="AA61" s="1031"/>
      <c r="AB61" s="1031"/>
      <c r="AC61" s="1031"/>
      <c r="AD61" s="1031"/>
      <c r="AE61" s="1040"/>
      <c r="AF61" s="1041"/>
      <c r="AG61" s="1042"/>
      <c r="AH61" s="1042"/>
      <c r="AI61" s="1042"/>
      <c r="AJ61" s="1043"/>
      <c r="AK61" s="1030"/>
      <c r="AL61" s="1031"/>
      <c r="AM61" s="1031"/>
      <c r="AN61" s="1031"/>
      <c r="AO61" s="1031"/>
      <c r="AP61" s="1031"/>
      <c r="AQ61" s="1031"/>
      <c r="AR61" s="1031"/>
      <c r="AS61" s="1031"/>
      <c r="AT61" s="1031"/>
      <c r="AU61" s="1031"/>
      <c r="AV61" s="1031"/>
      <c r="AW61" s="1031"/>
      <c r="AX61" s="1031"/>
      <c r="AY61" s="1031"/>
      <c r="AZ61" s="1032"/>
      <c r="BA61" s="1032"/>
      <c r="BB61" s="1032"/>
      <c r="BC61" s="1032"/>
      <c r="BD61" s="1032"/>
      <c r="BE61" s="975"/>
      <c r="BF61" s="975"/>
      <c r="BG61" s="975"/>
      <c r="BH61" s="975"/>
      <c r="BI61" s="976"/>
      <c r="BJ61" s="231"/>
      <c r="BK61" s="231"/>
      <c r="BL61" s="231"/>
      <c r="BM61" s="231"/>
      <c r="BN61" s="231"/>
      <c r="BO61" s="240"/>
      <c r="BP61" s="240"/>
      <c r="BQ61" s="237">
        <v>55</v>
      </c>
      <c r="BR61" s="238"/>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29"/>
    </row>
    <row r="62" spans="1:131" ht="26.25" customHeight="1" x14ac:dyDescent="0.15">
      <c r="A62" s="237">
        <v>35</v>
      </c>
      <c r="B62" s="1036"/>
      <c r="C62" s="1037"/>
      <c r="D62" s="1037"/>
      <c r="E62" s="1037"/>
      <c r="F62" s="1037"/>
      <c r="G62" s="1037"/>
      <c r="H62" s="1037"/>
      <c r="I62" s="1037"/>
      <c r="J62" s="1037"/>
      <c r="K62" s="1037"/>
      <c r="L62" s="1037"/>
      <c r="M62" s="1037"/>
      <c r="N62" s="1037"/>
      <c r="O62" s="1037"/>
      <c r="P62" s="1038"/>
      <c r="Q62" s="1039"/>
      <c r="R62" s="1031"/>
      <c r="S62" s="1031"/>
      <c r="T62" s="1031"/>
      <c r="U62" s="1031"/>
      <c r="V62" s="1031"/>
      <c r="W62" s="1031"/>
      <c r="X62" s="1031"/>
      <c r="Y62" s="1031"/>
      <c r="Z62" s="1031"/>
      <c r="AA62" s="1031"/>
      <c r="AB62" s="1031"/>
      <c r="AC62" s="1031"/>
      <c r="AD62" s="1031"/>
      <c r="AE62" s="1040"/>
      <c r="AF62" s="1041"/>
      <c r="AG62" s="1042"/>
      <c r="AH62" s="1042"/>
      <c r="AI62" s="1042"/>
      <c r="AJ62" s="1043"/>
      <c r="AK62" s="1030"/>
      <c r="AL62" s="1031"/>
      <c r="AM62" s="1031"/>
      <c r="AN62" s="1031"/>
      <c r="AO62" s="1031"/>
      <c r="AP62" s="1031"/>
      <c r="AQ62" s="1031"/>
      <c r="AR62" s="1031"/>
      <c r="AS62" s="1031"/>
      <c r="AT62" s="1031"/>
      <c r="AU62" s="1031"/>
      <c r="AV62" s="1031"/>
      <c r="AW62" s="1031"/>
      <c r="AX62" s="1031"/>
      <c r="AY62" s="1031"/>
      <c r="AZ62" s="1032"/>
      <c r="BA62" s="1032"/>
      <c r="BB62" s="1032"/>
      <c r="BC62" s="1032"/>
      <c r="BD62" s="1032"/>
      <c r="BE62" s="975"/>
      <c r="BF62" s="975"/>
      <c r="BG62" s="975"/>
      <c r="BH62" s="975"/>
      <c r="BI62" s="976"/>
      <c r="BJ62" s="1033" t="s">
        <v>414</v>
      </c>
      <c r="BK62" s="1034"/>
      <c r="BL62" s="1034"/>
      <c r="BM62" s="1034"/>
      <c r="BN62" s="1035"/>
      <c r="BO62" s="240"/>
      <c r="BP62" s="240"/>
      <c r="BQ62" s="237">
        <v>56</v>
      </c>
      <c r="BR62" s="238"/>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29"/>
    </row>
    <row r="63" spans="1:131" ht="26.25" customHeight="1" thickBot="1" x14ac:dyDescent="0.2">
      <c r="A63" s="239" t="s">
        <v>395</v>
      </c>
      <c r="B63" s="938" t="s">
        <v>415</v>
      </c>
      <c r="C63" s="939"/>
      <c r="D63" s="939"/>
      <c r="E63" s="939"/>
      <c r="F63" s="939"/>
      <c r="G63" s="939"/>
      <c r="H63" s="939"/>
      <c r="I63" s="939"/>
      <c r="J63" s="939"/>
      <c r="K63" s="939"/>
      <c r="L63" s="939"/>
      <c r="M63" s="939"/>
      <c r="N63" s="939"/>
      <c r="O63" s="939"/>
      <c r="P63" s="949"/>
      <c r="Q63" s="965"/>
      <c r="R63" s="966"/>
      <c r="S63" s="966"/>
      <c r="T63" s="966"/>
      <c r="U63" s="966"/>
      <c r="V63" s="966"/>
      <c r="W63" s="966"/>
      <c r="X63" s="966"/>
      <c r="Y63" s="966"/>
      <c r="Z63" s="966"/>
      <c r="AA63" s="966"/>
      <c r="AB63" s="966"/>
      <c r="AC63" s="966"/>
      <c r="AD63" s="966"/>
      <c r="AE63" s="1026"/>
      <c r="AF63" s="1027">
        <v>3690</v>
      </c>
      <c r="AG63" s="962"/>
      <c r="AH63" s="962"/>
      <c r="AI63" s="962"/>
      <c r="AJ63" s="1028"/>
      <c r="AK63" s="1029"/>
      <c r="AL63" s="966"/>
      <c r="AM63" s="966"/>
      <c r="AN63" s="966"/>
      <c r="AO63" s="966"/>
      <c r="AP63" s="962">
        <v>24584</v>
      </c>
      <c r="AQ63" s="962"/>
      <c r="AR63" s="962"/>
      <c r="AS63" s="962"/>
      <c r="AT63" s="962"/>
      <c r="AU63" s="962">
        <v>10497</v>
      </c>
      <c r="AV63" s="962"/>
      <c r="AW63" s="962"/>
      <c r="AX63" s="962"/>
      <c r="AY63" s="962"/>
      <c r="AZ63" s="1023"/>
      <c r="BA63" s="1023"/>
      <c r="BB63" s="1023"/>
      <c r="BC63" s="1023"/>
      <c r="BD63" s="1023"/>
      <c r="BE63" s="963"/>
      <c r="BF63" s="963"/>
      <c r="BG63" s="963"/>
      <c r="BH63" s="963"/>
      <c r="BI63" s="964"/>
      <c r="BJ63" s="1024" t="s">
        <v>130</v>
      </c>
      <c r="BK63" s="954"/>
      <c r="BL63" s="954"/>
      <c r="BM63" s="954"/>
      <c r="BN63" s="1025"/>
      <c r="BO63" s="240"/>
      <c r="BP63" s="240"/>
      <c r="BQ63" s="237">
        <v>57</v>
      </c>
      <c r="BR63" s="238"/>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29"/>
    </row>
    <row r="65" spans="1:131" ht="26.25" customHeight="1" thickBot="1" x14ac:dyDescent="0.2">
      <c r="A65" s="231" t="s">
        <v>416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29"/>
    </row>
    <row r="66" spans="1:131" ht="26.25" customHeight="1" x14ac:dyDescent="0.15">
      <c r="A66" s="1001" t="s">
        <v>417</v>
      </c>
      <c r="B66" s="1002"/>
      <c r="C66" s="1002"/>
      <c r="D66" s="1002"/>
      <c r="E66" s="1002"/>
      <c r="F66" s="1002"/>
      <c r="G66" s="1002"/>
      <c r="H66" s="1002"/>
      <c r="I66" s="1002"/>
      <c r="J66" s="1002"/>
      <c r="K66" s="1002"/>
      <c r="L66" s="1002"/>
      <c r="M66" s="1002"/>
      <c r="N66" s="1002"/>
      <c r="O66" s="1002"/>
      <c r="P66" s="1003"/>
      <c r="Q66" s="1007" t="s">
        <v>399</v>
      </c>
      <c r="R66" s="1008"/>
      <c r="S66" s="1008"/>
      <c r="T66" s="1008"/>
      <c r="U66" s="1009"/>
      <c r="V66" s="1007" t="s">
        <v>400</v>
      </c>
      <c r="W66" s="1008"/>
      <c r="X66" s="1008"/>
      <c r="Y66" s="1008"/>
      <c r="Z66" s="1009"/>
      <c r="AA66" s="1007" t="s">
        <v>401</v>
      </c>
      <c r="AB66" s="1008"/>
      <c r="AC66" s="1008"/>
      <c r="AD66" s="1008"/>
      <c r="AE66" s="1009"/>
      <c r="AF66" s="1013" t="s">
        <v>418</v>
      </c>
      <c r="AG66" s="1014"/>
      <c r="AH66" s="1014"/>
      <c r="AI66" s="1014"/>
      <c r="AJ66" s="1015"/>
      <c r="AK66" s="1007" t="s">
        <v>403</v>
      </c>
      <c r="AL66" s="1002"/>
      <c r="AM66" s="1002"/>
      <c r="AN66" s="1002"/>
      <c r="AO66" s="1003"/>
      <c r="AP66" s="1007" t="s">
        <v>404</v>
      </c>
      <c r="AQ66" s="1008"/>
      <c r="AR66" s="1008"/>
      <c r="AS66" s="1008"/>
      <c r="AT66" s="1009"/>
      <c r="AU66" s="1007" t="s">
        <v>419</v>
      </c>
      <c r="AV66" s="1008"/>
      <c r="AW66" s="1008"/>
      <c r="AX66" s="1008"/>
      <c r="AY66" s="1009"/>
      <c r="AZ66" s="1007" t="s">
        <v>380</v>
      </c>
      <c r="BA66" s="1008"/>
      <c r="BB66" s="1008"/>
      <c r="BC66" s="1008"/>
      <c r="BD66" s="1021"/>
      <c r="BE66" s="240"/>
      <c r="BF66" s="240"/>
      <c r="BG66" s="240"/>
      <c r="BH66" s="240"/>
      <c r="BI66" s="240"/>
      <c r="BJ66" s="240"/>
      <c r="BK66" s="240"/>
      <c r="BL66" s="240"/>
      <c r="BM66" s="240"/>
      <c r="BN66" s="240"/>
      <c r="BO66" s="240"/>
      <c r="BP66" s="240"/>
      <c r="BQ66" s="237">
        <v>60</v>
      </c>
      <c r="BR66" s="242"/>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29"/>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0"/>
      <c r="BF67" s="240"/>
      <c r="BG67" s="240"/>
      <c r="BH67" s="240"/>
      <c r="BI67" s="240"/>
      <c r="BJ67" s="240"/>
      <c r="BK67" s="240"/>
      <c r="BL67" s="240"/>
      <c r="BM67" s="240"/>
      <c r="BN67" s="240"/>
      <c r="BO67" s="240"/>
      <c r="BP67" s="240"/>
      <c r="BQ67" s="237">
        <v>61</v>
      </c>
      <c r="BR67" s="242"/>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29"/>
    </row>
    <row r="68" spans="1:131" ht="26.25" customHeight="1" thickTop="1" x14ac:dyDescent="0.15">
      <c r="A68" s="235">
        <v>1</v>
      </c>
      <c r="B68" s="991" t="s">
        <v>585</v>
      </c>
      <c r="C68" s="992"/>
      <c r="D68" s="992"/>
      <c r="E68" s="992"/>
      <c r="F68" s="992"/>
      <c r="G68" s="992"/>
      <c r="H68" s="992"/>
      <c r="I68" s="992"/>
      <c r="J68" s="992"/>
      <c r="K68" s="992"/>
      <c r="L68" s="992"/>
      <c r="M68" s="992"/>
      <c r="N68" s="992"/>
      <c r="O68" s="992"/>
      <c r="P68" s="993"/>
      <c r="Q68" s="994">
        <v>2379</v>
      </c>
      <c r="R68" s="988"/>
      <c r="S68" s="988"/>
      <c r="T68" s="988"/>
      <c r="U68" s="988"/>
      <c r="V68" s="988">
        <v>2351</v>
      </c>
      <c r="W68" s="988"/>
      <c r="X68" s="988"/>
      <c r="Y68" s="988"/>
      <c r="Z68" s="988"/>
      <c r="AA68" s="988">
        <v>28</v>
      </c>
      <c r="AB68" s="988"/>
      <c r="AC68" s="988"/>
      <c r="AD68" s="988"/>
      <c r="AE68" s="988"/>
      <c r="AF68" s="988">
        <v>28</v>
      </c>
      <c r="AG68" s="988"/>
      <c r="AH68" s="988"/>
      <c r="AI68" s="988"/>
      <c r="AJ68" s="988"/>
      <c r="AK68" s="988">
        <v>187</v>
      </c>
      <c r="AL68" s="988"/>
      <c r="AM68" s="988"/>
      <c r="AN68" s="988"/>
      <c r="AO68" s="988"/>
      <c r="AP68" s="988">
        <v>604</v>
      </c>
      <c r="AQ68" s="988"/>
      <c r="AR68" s="988"/>
      <c r="AS68" s="988"/>
      <c r="AT68" s="988"/>
      <c r="AU68" s="988">
        <v>201</v>
      </c>
      <c r="AV68" s="988"/>
      <c r="AW68" s="988"/>
      <c r="AX68" s="988"/>
      <c r="AY68" s="988"/>
      <c r="AZ68" s="989"/>
      <c r="BA68" s="989"/>
      <c r="BB68" s="989"/>
      <c r="BC68" s="989"/>
      <c r="BD68" s="990"/>
      <c r="BE68" s="240"/>
      <c r="BF68" s="240"/>
      <c r="BG68" s="240"/>
      <c r="BH68" s="240"/>
      <c r="BI68" s="240"/>
      <c r="BJ68" s="240"/>
      <c r="BK68" s="240"/>
      <c r="BL68" s="240"/>
      <c r="BM68" s="240"/>
      <c r="BN68" s="240"/>
      <c r="BO68" s="240"/>
      <c r="BP68" s="240"/>
      <c r="BQ68" s="237">
        <v>62</v>
      </c>
      <c r="BR68" s="242"/>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29"/>
    </row>
    <row r="69" spans="1:131" ht="26.25" customHeight="1" x14ac:dyDescent="0.15">
      <c r="A69" s="237">
        <v>2</v>
      </c>
      <c r="B69" s="985" t="s">
        <v>586</v>
      </c>
      <c r="C69" s="986"/>
      <c r="D69" s="986"/>
      <c r="E69" s="986"/>
      <c r="F69" s="986"/>
      <c r="G69" s="986"/>
      <c r="H69" s="986"/>
      <c r="I69" s="986"/>
      <c r="J69" s="986"/>
      <c r="K69" s="986"/>
      <c r="L69" s="986"/>
      <c r="M69" s="986"/>
      <c r="N69" s="986"/>
      <c r="O69" s="986"/>
      <c r="P69" s="987"/>
      <c r="Q69" s="980">
        <v>12228</v>
      </c>
      <c r="R69" s="974"/>
      <c r="S69" s="974"/>
      <c r="T69" s="974"/>
      <c r="U69" s="974"/>
      <c r="V69" s="974">
        <v>11648</v>
      </c>
      <c r="W69" s="974"/>
      <c r="X69" s="974"/>
      <c r="Y69" s="974"/>
      <c r="Z69" s="974"/>
      <c r="AA69" s="974">
        <v>579</v>
      </c>
      <c r="AB69" s="974"/>
      <c r="AC69" s="974"/>
      <c r="AD69" s="974"/>
      <c r="AE69" s="974"/>
      <c r="AF69" s="974">
        <v>4133</v>
      </c>
      <c r="AG69" s="974"/>
      <c r="AH69" s="974"/>
      <c r="AI69" s="974"/>
      <c r="AJ69" s="974"/>
      <c r="AK69" s="974" t="s">
        <v>594</v>
      </c>
      <c r="AL69" s="974"/>
      <c r="AM69" s="974"/>
      <c r="AN69" s="974"/>
      <c r="AO69" s="974"/>
      <c r="AP69" s="974">
        <v>3954</v>
      </c>
      <c r="AQ69" s="974"/>
      <c r="AR69" s="974"/>
      <c r="AS69" s="974"/>
      <c r="AT69" s="974"/>
      <c r="AU69" s="974" t="s">
        <v>594</v>
      </c>
      <c r="AV69" s="974"/>
      <c r="AW69" s="974"/>
      <c r="AX69" s="974"/>
      <c r="AY69" s="974"/>
      <c r="AZ69" s="975"/>
      <c r="BA69" s="975"/>
      <c r="BB69" s="975"/>
      <c r="BC69" s="975"/>
      <c r="BD69" s="976"/>
      <c r="BE69" s="240"/>
      <c r="BF69" s="240"/>
      <c r="BG69" s="240"/>
      <c r="BH69" s="240"/>
      <c r="BI69" s="240"/>
      <c r="BJ69" s="240"/>
      <c r="BK69" s="240"/>
      <c r="BL69" s="240"/>
      <c r="BM69" s="240"/>
      <c r="BN69" s="240"/>
      <c r="BO69" s="240"/>
      <c r="BP69" s="240"/>
      <c r="BQ69" s="237">
        <v>63</v>
      </c>
      <c r="BR69" s="242"/>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29"/>
    </row>
    <row r="70" spans="1:131" ht="26.25" customHeight="1" x14ac:dyDescent="0.15">
      <c r="A70" s="237">
        <v>3</v>
      </c>
      <c r="B70" s="985" t="s">
        <v>587</v>
      </c>
      <c r="C70" s="986"/>
      <c r="D70" s="986"/>
      <c r="E70" s="986"/>
      <c r="F70" s="986"/>
      <c r="G70" s="986"/>
      <c r="H70" s="986"/>
      <c r="I70" s="986"/>
      <c r="J70" s="986"/>
      <c r="K70" s="986"/>
      <c r="L70" s="986"/>
      <c r="M70" s="986"/>
      <c r="N70" s="986"/>
      <c r="O70" s="986"/>
      <c r="P70" s="987"/>
      <c r="Q70" s="980">
        <v>58</v>
      </c>
      <c r="R70" s="974"/>
      <c r="S70" s="974"/>
      <c r="T70" s="974"/>
      <c r="U70" s="974"/>
      <c r="V70" s="974">
        <v>55</v>
      </c>
      <c r="W70" s="974"/>
      <c r="X70" s="974"/>
      <c r="Y70" s="974"/>
      <c r="Z70" s="974"/>
      <c r="AA70" s="974">
        <v>2</v>
      </c>
      <c r="AB70" s="974"/>
      <c r="AC70" s="974"/>
      <c r="AD70" s="974"/>
      <c r="AE70" s="974"/>
      <c r="AF70" s="974">
        <v>2</v>
      </c>
      <c r="AG70" s="974"/>
      <c r="AH70" s="974"/>
      <c r="AI70" s="974"/>
      <c r="AJ70" s="974"/>
      <c r="AK70" s="974">
        <v>50</v>
      </c>
      <c r="AL70" s="974"/>
      <c r="AM70" s="974"/>
      <c r="AN70" s="974"/>
      <c r="AO70" s="974"/>
      <c r="AP70" s="974" t="s">
        <v>594</v>
      </c>
      <c r="AQ70" s="974"/>
      <c r="AR70" s="974"/>
      <c r="AS70" s="974"/>
      <c r="AT70" s="974"/>
      <c r="AU70" s="974" t="s">
        <v>594</v>
      </c>
      <c r="AV70" s="974"/>
      <c r="AW70" s="974"/>
      <c r="AX70" s="974"/>
      <c r="AY70" s="974"/>
      <c r="AZ70" s="975"/>
      <c r="BA70" s="975"/>
      <c r="BB70" s="975"/>
      <c r="BC70" s="975"/>
      <c r="BD70" s="976"/>
      <c r="BE70" s="240"/>
      <c r="BF70" s="240"/>
      <c r="BG70" s="240"/>
      <c r="BH70" s="240"/>
      <c r="BI70" s="240"/>
      <c r="BJ70" s="240"/>
      <c r="BK70" s="240"/>
      <c r="BL70" s="240"/>
      <c r="BM70" s="240"/>
      <c r="BN70" s="240"/>
      <c r="BO70" s="240"/>
      <c r="BP70" s="240"/>
      <c r="BQ70" s="237">
        <v>64</v>
      </c>
      <c r="BR70" s="242"/>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29"/>
    </row>
    <row r="71" spans="1:131" ht="26.25" customHeight="1" x14ac:dyDescent="0.15">
      <c r="A71" s="237">
        <v>4</v>
      </c>
      <c r="B71" s="985" t="s">
        <v>588</v>
      </c>
      <c r="C71" s="986"/>
      <c r="D71" s="986"/>
      <c r="E71" s="986"/>
      <c r="F71" s="986"/>
      <c r="G71" s="986"/>
      <c r="H71" s="986"/>
      <c r="I71" s="986"/>
      <c r="J71" s="986"/>
      <c r="K71" s="986"/>
      <c r="L71" s="986"/>
      <c r="M71" s="986"/>
      <c r="N71" s="986"/>
      <c r="O71" s="986"/>
      <c r="P71" s="987"/>
      <c r="Q71" s="980">
        <v>767</v>
      </c>
      <c r="R71" s="974"/>
      <c r="S71" s="974"/>
      <c r="T71" s="974"/>
      <c r="U71" s="974"/>
      <c r="V71" s="974">
        <v>119</v>
      </c>
      <c r="W71" s="974"/>
      <c r="X71" s="974"/>
      <c r="Y71" s="974"/>
      <c r="Z71" s="974"/>
      <c r="AA71" s="974">
        <v>647</v>
      </c>
      <c r="AB71" s="974"/>
      <c r="AC71" s="974"/>
      <c r="AD71" s="974"/>
      <c r="AE71" s="974"/>
      <c r="AF71" s="974">
        <v>647</v>
      </c>
      <c r="AG71" s="974"/>
      <c r="AH71" s="974"/>
      <c r="AI71" s="974"/>
      <c r="AJ71" s="974"/>
      <c r="AK71" s="974">
        <v>49</v>
      </c>
      <c r="AL71" s="974"/>
      <c r="AM71" s="974"/>
      <c r="AN71" s="974"/>
      <c r="AO71" s="974"/>
      <c r="AP71" s="974" t="s">
        <v>594</v>
      </c>
      <c r="AQ71" s="974"/>
      <c r="AR71" s="974"/>
      <c r="AS71" s="974"/>
      <c r="AT71" s="974"/>
      <c r="AU71" s="974" t="s">
        <v>594</v>
      </c>
      <c r="AV71" s="974"/>
      <c r="AW71" s="974"/>
      <c r="AX71" s="974"/>
      <c r="AY71" s="974"/>
      <c r="AZ71" s="975"/>
      <c r="BA71" s="975"/>
      <c r="BB71" s="975"/>
      <c r="BC71" s="975"/>
      <c r="BD71" s="976"/>
      <c r="BE71" s="240"/>
      <c r="BF71" s="240"/>
      <c r="BG71" s="240"/>
      <c r="BH71" s="240"/>
      <c r="BI71" s="240"/>
      <c r="BJ71" s="240"/>
      <c r="BK71" s="240"/>
      <c r="BL71" s="240"/>
      <c r="BM71" s="240"/>
      <c r="BN71" s="240"/>
      <c r="BO71" s="240"/>
      <c r="BP71" s="240"/>
      <c r="BQ71" s="237">
        <v>65</v>
      </c>
      <c r="BR71" s="242"/>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29"/>
    </row>
    <row r="72" spans="1:131" ht="26.25" customHeight="1" x14ac:dyDescent="0.15">
      <c r="A72" s="237">
        <v>5</v>
      </c>
      <c r="B72" s="985" t="s">
        <v>589</v>
      </c>
      <c r="C72" s="986"/>
      <c r="D72" s="986"/>
      <c r="E72" s="986"/>
      <c r="F72" s="986"/>
      <c r="G72" s="986"/>
      <c r="H72" s="986"/>
      <c r="I72" s="986"/>
      <c r="J72" s="986"/>
      <c r="K72" s="986"/>
      <c r="L72" s="986"/>
      <c r="M72" s="986"/>
      <c r="N72" s="986"/>
      <c r="O72" s="986"/>
      <c r="P72" s="987"/>
      <c r="Q72" s="980">
        <v>97</v>
      </c>
      <c r="R72" s="974"/>
      <c r="S72" s="974"/>
      <c r="T72" s="974"/>
      <c r="U72" s="974"/>
      <c r="V72" s="974">
        <v>94</v>
      </c>
      <c r="W72" s="974"/>
      <c r="X72" s="974"/>
      <c r="Y72" s="974"/>
      <c r="Z72" s="974"/>
      <c r="AA72" s="974">
        <v>3</v>
      </c>
      <c r="AB72" s="974"/>
      <c r="AC72" s="974"/>
      <c r="AD72" s="974"/>
      <c r="AE72" s="974"/>
      <c r="AF72" s="974">
        <v>3</v>
      </c>
      <c r="AG72" s="974"/>
      <c r="AH72" s="974"/>
      <c r="AI72" s="974"/>
      <c r="AJ72" s="974"/>
      <c r="AK72" s="974" t="s">
        <v>594</v>
      </c>
      <c r="AL72" s="974"/>
      <c r="AM72" s="974"/>
      <c r="AN72" s="974"/>
      <c r="AO72" s="974"/>
      <c r="AP72" s="974" t="s">
        <v>594</v>
      </c>
      <c r="AQ72" s="974"/>
      <c r="AR72" s="974"/>
      <c r="AS72" s="974"/>
      <c r="AT72" s="974"/>
      <c r="AU72" s="974" t="s">
        <v>594</v>
      </c>
      <c r="AV72" s="974"/>
      <c r="AW72" s="974"/>
      <c r="AX72" s="974"/>
      <c r="AY72" s="974"/>
      <c r="AZ72" s="975"/>
      <c r="BA72" s="975"/>
      <c r="BB72" s="975"/>
      <c r="BC72" s="975"/>
      <c r="BD72" s="976"/>
      <c r="BE72" s="240"/>
      <c r="BF72" s="240"/>
      <c r="BG72" s="240"/>
      <c r="BH72" s="240"/>
      <c r="BI72" s="240"/>
      <c r="BJ72" s="240"/>
      <c r="BK72" s="240"/>
      <c r="BL72" s="240"/>
      <c r="BM72" s="240"/>
      <c r="BN72" s="240"/>
      <c r="BO72" s="240"/>
      <c r="BP72" s="240"/>
      <c r="BQ72" s="237">
        <v>66</v>
      </c>
      <c r="BR72" s="242"/>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29"/>
    </row>
    <row r="73" spans="1:131" ht="26.25" customHeight="1" x14ac:dyDescent="0.15">
      <c r="A73" s="237">
        <v>6</v>
      </c>
      <c r="B73" s="985" t="s">
        <v>590</v>
      </c>
      <c r="C73" s="986"/>
      <c r="D73" s="986"/>
      <c r="E73" s="986"/>
      <c r="F73" s="986"/>
      <c r="G73" s="986"/>
      <c r="H73" s="986"/>
      <c r="I73" s="986"/>
      <c r="J73" s="986"/>
      <c r="K73" s="986"/>
      <c r="L73" s="986"/>
      <c r="M73" s="986"/>
      <c r="N73" s="986"/>
      <c r="O73" s="986"/>
      <c r="P73" s="987"/>
      <c r="Q73" s="980">
        <v>1240</v>
      </c>
      <c r="R73" s="974"/>
      <c r="S73" s="974"/>
      <c r="T73" s="974"/>
      <c r="U73" s="974"/>
      <c r="V73" s="974">
        <v>1117</v>
      </c>
      <c r="W73" s="974"/>
      <c r="X73" s="974"/>
      <c r="Y73" s="974"/>
      <c r="Z73" s="974"/>
      <c r="AA73" s="974">
        <v>123</v>
      </c>
      <c r="AB73" s="974"/>
      <c r="AC73" s="974"/>
      <c r="AD73" s="974"/>
      <c r="AE73" s="974"/>
      <c r="AF73" s="974">
        <v>123</v>
      </c>
      <c r="AG73" s="974"/>
      <c r="AH73" s="974"/>
      <c r="AI73" s="974"/>
      <c r="AJ73" s="974"/>
      <c r="AK73" s="974">
        <v>29</v>
      </c>
      <c r="AL73" s="974"/>
      <c r="AM73" s="974"/>
      <c r="AN73" s="974"/>
      <c r="AO73" s="974"/>
      <c r="AP73" s="974" t="s">
        <v>594</v>
      </c>
      <c r="AQ73" s="974"/>
      <c r="AR73" s="974"/>
      <c r="AS73" s="974"/>
      <c r="AT73" s="974"/>
      <c r="AU73" s="974" t="s">
        <v>594</v>
      </c>
      <c r="AV73" s="974"/>
      <c r="AW73" s="974"/>
      <c r="AX73" s="974"/>
      <c r="AY73" s="974"/>
      <c r="AZ73" s="975"/>
      <c r="BA73" s="975"/>
      <c r="BB73" s="975"/>
      <c r="BC73" s="975"/>
      <c r="BD73" s="976"/>
      <c r="BE73" s="240"/>
      <c r="BF73" s="240"/>
      <c r="BG73" s="240"/>
      <c r="BH73" s="240"/>
      <c r="BI73" s="240"/>
      <c r="BJ73" s="240"/>
      <c r="BK73" s="240"/>
      <c r="BL73" s="240"/>
      <c r="BM73" s="240"/>
      <c r="BN73" s="240"/>
      <c r="BO73" s="240"/>
      <c r="BP73" s="240"/>
      <c r="BQ73" s="237">
        <v>67</v>
      </c>
      <c r="BR73" s="242"/>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29"/>
    </row>
    <row r="74" spans="1:131" ht="26.25" customHeight="1" x14ac:dyDescent="0.15">
      <c r="A74" s="237">
        <v>7</v>
      </c>
      <c r="B74" s="985" t="s">
        <v>591</v>
      </c>
      <c r="C74" s="986"/>
      <c r="D74" s="986"/>
      <c r="E74" s="986"/>
      <c r="F74" s="986"/>
      <c r="G74" s="986"/>
      <c r="H74" s="986"/>
      <c r="I74" s="986"/>
      <c r="J74" s="986"/>
      <c r="K74" s="986"/>
      <c r="L74" s="986"/>
      <c r="M74" s="986"/>
      <c r="N74" s="986"/>
      <c r="O74" s="986"/>
      <c r="P74" s="987"/>
      <c r="Q74" s="980">
        <v>398526</v>
      </c>
      <c r="R74" s="974"/>
      <c r="S74" s="974"/>
      <c r="T74" s="974"/>
      <c r="U74" s="974"/>
      <c r="V74" s="974">
        <v>388109</v>
      </c>
      <c r="W74" s="974"/>
      <c r="X74" s="974"/>
      <c r="Y74" s="974"/>
      <c r="Z74" s="974"/>
      <c r="AA74" s="974">
        <v>10417</v>
      </c>
      <c r="AB74" s="974"/>
      <c r="AC74" s="974"/>
      <c r="AD74" s="974"/>
      <c r="AE74" s="974"/>
      <c r="AF74" s="974">
        <v>10417</v>
      </c>
      <c r="AG74" s="974"/>
      <c r="AH74" s="974"/>
      <c r="AI74" s="974"/>
      <c r="AJ74" s="974"/>
      <c r="AK74" s="974">
        <v>77</v>
      </c>
      <c r="AL74" s="974"/>
      <c r="AM74" s="974"/>
      <c r="AN74" s="974"/>
      <c r="AO74" s="974"/>
      <c r="AP74" s="974" t="s">
        <v>594</v>
      </c>
      <c r="AQ74" s="974"/>
      <c r="AR74" s="974"/>
      <c r="AS74" s="974"/>
      <c r="AT74" s="974"/>
      <c r="AU74" s="974" t="s">
        <v>594</v>
      </c>
      <c r="AV74" s="974"/>
      <c r="AW74" s="974"/>
      <c r="AX74" s="974"/>
      <c r="AY74" s="974"/>
      <c r="AZ74" s="975"/>
      <c r="BA74" s="975"/>
      <c r="BB74" s="975"/>
      <c r="BC74" s="975"/>
      <c r="BD74" s="976"/>
      <c r="BE74" s="240"/>
      <c r="BF74" s="240"/>
      <c r="BG74" s="240"/>
      <c r="BH74" s="240"/>
      <c r="BI74" s="240"/>
      <c r="BJ74" s="240"/>
      <c r="BK74" s="240"/>
      <c r="BL74" s="240"/>
      <c r="BM74" s="240"/>
      <c r="BN74" s="240"/>
      <c r="BO74" s="240"/>
      <c r="BP74" s="240"/>
      <c r="BQ74" s="237">
        <v>68</v>
      </c>
      <c r="BR74" s="242"/>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29"/>
    </row>
    <row r="75" spans="1:131" ht="26.25" customHeight="1" x14ac:dyDescent="0.15">
      <c r="A75" s="237">
        <v>8</v>
      </c>
      <c r="B75" s="985" t="s">
        <v>592</v>
      </c>
      <c r="C75" s="986"/>
      <c r="D75" s="986"/>
      <c r="E75" s="986"/>
      <c r="F75" s="986"/>
      <c r="G75" s="986"/>
      <c r="H75" s="986"/>
      <c r="I75" s="986"/>
      <c r="J75" s="986"/>
      <c r="K75" s="986"/>
      <c r="L75" s="986"/>
      <c r="M75" s="986"/>
      <c r="N75" s="986"/>
      <c r="O75" s="986"/>
      <c r="P75" s="987"/>
      <c r="Q75" s="981">
        <v>2469</v>
      </c>
      <c r="R75" s="982"/>
      <c r="S75" s="982"/>
      <c r="T75" s="982"/>
      <c r="U75" s="983"/>
      <c r="V75" s="984">
        <v>2468</v>
      </c>
      <c r="W75" s="982"/>
      <c r="X75" s="982"/>
      <c r="Y75" s="982"/>
      <c r="Z75" s="983"/>
      <c r="AA75" s="984">
        <v>1</v>
      </c>
      <c r="AB75" s="982"/>
      <c r="AC75" s="982"/>
      <c r="AD75" s="982"/>
      <c r="AE75" s="983"/>
      <c r="AF75" s="984">
        <v>1</v>
      </c>
      <c r="AG75" s="982"/>
      <c r="AH75" s="982"/>
      <c r="AI75" s="982"/>
      <c r="AJ75" s="983"/>
      <c r="AK75" s="984" t="s">
        <v>594</v>
      </c>
      <c r="AL75" s="982"/>
      <c r="AM75" s="982"/>
      <c r="AN75" s="982"/>
      <c r="AO75" s="983"/>
      <c r="AP75" s="984" t="s">
        <v>594</v>
      </c>
      <c r="AQ75" s="982"/>
      <c r="AR75" s="982"/>
      <c r="AS75" s="982"/>
      <c r="AT75" s="983"/>
      <c r="AU75" s="984" t="s">
        <v>594</v>
      </c>
      <c r="AV75" s="982"/>
      <c r="AW75" s="982"/>
      <c r="AX75" s="982"/>
      <c r="AY75" s="983"/>
      <c r="AZ75" s="975"/>
      <c r="BA75" s="975"/>
      <c r="BB75" s="975"/>
      <c r="BC75" s="975"/>
      <c r="BD75" s="976"/>
      <c r="BE75" s="240"/>
      <c r="BF75" s="240"/>
      <c r="BG75" s="240"/>
      <c r="BH75" s="240"/>
      <c r="BI75" s="240"/>
      <c r="BJ75" s="240"/>
      <c r="BK75" s="240"/>
      <c r="BL75" s="240"/>
      <c r="BM75" s="240"/>
      <c r="BN75" s="240"/>
      <c r="BO75" s="240"/>
      <c r="BP75" s="240"/>
      <c r="BQ75" s="237">
        <v>69</v>
      </c>
      <c r="BR75" s="242"/>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29"/>
    </row>
    <row r="76" spans="1:131" ht="26.25" customHeight="1" x14ac:dyDescent="0.15">
      <c r="A76" s="237">
        <v>9</v>
      </c>
      <c r="B76" s="977"/>
      <c r="C76" s="978"/>
      <c r="D76" s="978"/>
      <c r="E76" s="978"/>
      <c r="F76" s="978"/>
      <c r="G76" s="978"/>
      <c r="H76" s="978"/>
      <c r="I76" s="978"/>
      <c r="J76" s="978"/>
      <c r="K76" s="978"/>
      <c r="L76" s="978"/>
      <c r="M76" s="978"/>
      <c r="N76" s="978"/>
      <c r="O76" s="978"/>
      <c r="P76" s="979"/>
      <c r="Q76" s="981"/>
      <c r="R76" s="982"/>
      <c r="S76" s="982"/>
      <c r="T76" s="982"/>
      <c r="U76" s="983"/>
      <c r="V76" s="984"/>
      <c r="W76" s="982"/>
      <c r="X76" s="982"/>
      <c r="Y76" s="982"/>
      <c r="Z76" s="983"/>
      <c r="AA76" s="984"/>
      <c r="AB76" s="982"/>
      <c r="AC76" s="982"/>
      <c r="AD76" s="982"/>
      <c r="AE76" s="983"/>
      <c r="AF76" s="984"/>
      <c r="AG76" s="982"/>
      <c r="AH76" s="982"/>
      <c r="AI76" s="982"/>
      <c r="AJ76" s="983"/>
      <c r="AK76" s="984"/>
      <c r="AL76" s="982"/>
      <c r="AM76" s="982"/>
      <c r="AN76" s="982"/>
      <c r="AO76" s="983"/>
      <c r="AP76" s="984"/>
      <c r="AQ76" s="982"/>
      <c r="AR76" s="982"/>
      <c r="AS76" s="982"/>
      <c r="AT76" s="983"/>
      <c r="AU76" s="984"/>
      <c r="AV76" s="982"/>
      <c r="AW76" s="982"/>
      <c r="AX76" s="982"/>
      <c r="AY76" s="983"/>
      <c r="AZ76" s="975"/>
      <c r="BA76" s="975"/>
      <c r="BB76" s="975"/>
      <c r="BC76" s="975"/>
      <c r="BD76" s="976"/>
      <c r="BE76" s="240"/>
      <c r="BF76" s="240"/>
      <c r="BG76" s="240"/>
      <c r="BH76" s="240"/>
      <c r="BI76" s="240"/>
      <c r="BJ76" s="240"/>
      <c r="BK76" s="240"/>
      <c r="BL76" s="240"/>
      <c r="BM76" s="240"/>
      <c r="BN76" s="240"/>
      <c r="BO76" s="240"/>
      <c r="BP76" s="240"/>
      <c r="BQ76" s="237">
        <v>70</v>
      </c>
      <c r="BR76" s="242"/>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29"/>
    </row>
    <row r="77" spans="1:131" ht="26.25" customHeight="1" x14ac:dyDescent="0.15">
      <c r="A77" s="237">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240"/>
      <c r="BF77" s="240"/>
      <c r="BG77" s="240"/>
      <c r="BH77" s="240"/>
      <c r="BI77" s="240"/>
      <c r="BJ77" s="240"/>
      <c r="BK77" s="240"/>
      <c r="BL77" s="240"/>
      <c r="BM77" s="240"/>
      <c r="BN77" s="240"/>
      <c r="BO77" s="240"/>
      <c r="BP77" s="240"/>
      <c r="BQ77" s="237">
        <v>71</v>
      </c>
      <c r="BR77" s="242"/>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29"/>
    </row>
    <row r="78" spans="1:131" ht="26.25" customHeight="1" x14ac:dyDescent="0.15">
      <c r="A78" s="237">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40"/>
      <c r="BF78" s="240"/>
      <c r="BG78" s="240"/>
      <c r="BH78" s="240"/>
      <c r="BI78" s="240"/>
      <c r="BJ78" s="229"/>
      <c r="BK78" s="229"/>
      <c r="BL78" s="229"/>
      <c r="BM78" s="229"/>
      <c r="BN78" s="229"/>
      <c r="BO78" s="240"/>
      <c r="BP78" s="240"/>
      <c r="BQ78" s="237">
        <v>72</v>
      </c>
      <c r="BR78" s="242"/>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29"/>
    </row>
    <row r="79" spans="1:131" ht="26.25" customHeight="1" x14ac:dyDescent="0.15">
      <c r="A79" s="237">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40"/>
      <c r="BF79" s="240"/>
      <c r="BG79" s="240"/>
      <c r="BH79" s="240"/>
      <c r="BI79" s="240"/>
      <c r="BJ79" s="229"/>
      <c r="BK79" s="229"/>
      <c r="BL79" s="229"/>
      <c r="BM79" s="229"/>
      <c r="BN79" s="229"/>
      <c r="BO79" s="240"/>
      <c r="BP79" s="240"/>
      <c r="BQ79" s="237">
        <v>73</v>
      </c>
      <c r="BR79" s="242"/>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29"/>
    </row>
    <row r="80" spans="1:131" ht="26.25" customHeight="1" x14ac:dyDescent="0.15">
      <c r="A80" s="237">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40"/>
      <c r="BF80" s="240"/>
      <c r="BG80" s="240"/>
      <c r="BH80" s="240"/>
      <c r="BI80" s="240"/>
      <c r="BJ80" s="240"/>
      <c r="BK80" s="240"/>
      <c r="BL80" s="240"/>
      <c r="BM80" s="240"/>
      <c r="BN80" s="240"/>
      <c r="BO80" s="240"/>
      <c r="BP80" s="240"/>
      <c r="BQ80" s="237">
        <v>74</v>
      </c>
      <c r="BR80" s="242"/>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29"/>
    </row>
    <row r="81" spans="1:131" ht="26.25" customHeight="1" x14ac:dyDescent="0.15">
      <c r="A81" s="237">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40"/>
      <c r="BF81" s="240"/>
      <c r="BG81" s="240"/>
      <c r="BH81" s="240"/>
      <c r="BI81" s="240"/>
      <c r="BJ81" s="240"/>
      <c r="BK81" s="240"/>
      <c r="BL81" s="240"/>
      <c r="BM81" s="240"/>
      <c r="BN81" s="240"/>
      <c r="BO81" s="240"/>
      <c r="BP81" s="240"/>
      <c r="BQ81" s="237">
        <v>75</v>
      </c>
      <c r="BR81" s="242"/>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29"/>
    </row>
    <row r="82" spans="1:131" ht="26.25" customHeight="1" x14ac:dyDescent="0.15">
      <c r="A82" s="237">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40"/>
      <c r="BF82" s="240"/>
      <c r="BG82" s="240"/>
      <c r="BH82" s="240"/>
      <c r="BI82" s="240"/>
      <c r="BJ82" s="240"/>
      <c r="BK82" s="240"/>
      <c r="BL82" s="240"/>
      <c r="BM82" s="240"/>
      <c r="BN82" s="240"/>
      <c r="BO82" s="240"/>
      <c r="BP82" s="240"/>
      <c r="BQ82" s="237">
        <v>76</v>
      </c>
      <c r="BR82" s="242"/>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29"/>
    </row>
    <row r="83" spans="1:131" ht="26.25" customHeight="1" x14ac:dyDescent="0.15">
      <c r="A83" s="237">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40"/>
      <c r="BF83" s="240"/>
      <c r="BG83" s="240"/>
      <c r="BH83" s="240"/>
      <c r="BI83" s="240"/>
      <c r="BJ83" s="240"/>
      <c r="BK83" s="240"/>
      <c r="BL83" s="240"/>
      <c r="BM83" s="240"/>
      <c r="BN83" s="240"/>
      <c r="BO83" s="240"/>
      <c r="BP83" s="240"/>
      <c r="BQ83" s="237">
        <v>77</v>
      </c>
      <c r="BR83" s="242"/>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29"/>
    </row>
    <row r="84" spans="1:131" ht="26.25" customHeight="1" x14ac:dyDescent="0.15">
      <c r="A84" s="237">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0"/>
      <c r="BF84" s="240"/>
      <c r="BG84" s="240"/>
      <c r="BH84" s="240"/>
      <c r="BI84" s="240"/>
      <c r="BJ84" s="240"/>
      <c r="BK84" s="240"/>
      <c r="BL84" s="240"/>
      <c r="BM84" s="240"/>
      <c r="BN84" s="240"/>
      <c r="BO84" s="240"/>
      <c r="BP84" s="240"/>
      <c r="BQ84" s="237">
        <v>78</v>
      </c>
      <c r="BR84" s="242"/>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29"/>
    </row>
    <row r="85" spans="1:131" ht="26.25" customHeight="1" x14ac:dyDescent="0.15">
      <c r="A85" s="237">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0"/>
      <c r="BF85" s="240"/>
      <c r="BG85" s="240"/>
      <c r="BH85" s="240"/>
      <c r="BI85" s="240"/>
      <c r="BJ85" s="240"/>
      <c r="BK85" s="240"/>
      <c r="BL85" s="240"/>
      <c r="BM85" s="240"/>
      <c r="BN85" s="240"/>
      <c r="BO85" s="240"/>
      <c r="BP85" s="240"/>
      <c r="BQ85" s="237">
        <v>79</v>
      </c>
      <c r="BR85" s="242"/>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29"/>
    </row>
    <row r="86" spans="1:131" ht="26.25" customHeight="1" x14ac:dyDescent="0.15">
      <c r="A86" s="237">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0"/>
      <c r="BF86" s="240"/>
      <c r="BG86" s="240"/>
      <c r="BH86" s="240"/>
      <c r="BI86" s="240"/>
      <c r="BJ86" s="240"/>
      <c r="BK86" s="240"/>
      <c r="BL86" s="240"/>
      <c r="BM86" s="240"/>
      <c r="BN86" s="240"/>
      <c r="BO86" s="240"/>
      <c r="BP86" s="240"/>
      <c r="BQ86" s="237">
        <v>80</v>
      </c>
      <c r="BR86" s="242"/>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29"/>
    </row>
    <row r="87" spans="1:131" ht="26.25" customHeight="1" x14ac:dyDescent="0.15">
      <c r="A87" s="243">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0"/>
      <c r="BF87" s="240"/>
      <c r="BG87" s="240"/>
      <c r="BH87" s="240"/>
      <c r="BI87" s="240"/>
      <c r="BJ87" s="240"/>
      <c r="BK87" s="240"/>
      <c r="BL87" s="240"/>
      <c r="BM87" s="240"/>
      <c r="BN87" s="240"/>
      <c r="BO87" s="240"/>
      <c r="BP87" s="240"/>
      <c r="BQ87" s="237">
        <v>81</v>
      </c>
      <c r="BR87" s="242"/>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29"/>
    </row>
    <row r="88" spans="1:131" ht="26.25" customHeight="1" thickBot="1" x14ac:dyDescent="0.2">
      <c r="A88" s="239" t="s">
        <v>395</v>
      </c>
      <c r="B88" s="938" t="s">
        <v>420</v>
      </c>
      <c r="C88" s="939"/>
      <c r="D88" s="939"/>
      <c r="E88" s="939"/>
      <c r="F88" s="939"/>
      <c r="G88" s="939"/>
      <c r="H88" s="939"/>
      <c r="I88" s="939"/>
      <c r="J88" s="939"/>
      <c r="K88" s="939"/>
      <c r="L88" s="939"/>
      <c r="M88" s="939"/>
      <c r="N88" s="939"/>
      <c r="O88" s="939"/>
      <c r="P88" s="949"/>
      <c r="Q88" s="965"/>
      <c r="R88" s="966"/>
      <c r="S88" s="966"/>
      <c r="T88" s="966"/>
      <c r="U88" s="966"/>
      <c r="V88" s="966"/>
      <c r="W88" s="966"/>
      <c r="X88" s="966"/>
      <c r="Y88" s="966"/>
      <c r="Z88" s="966"/>
      <c r="AA88" s="966"/>
      <c r="AB88" s="966"/>
      <c r="AC88" s="966"/>
      <c r="AD88" s="966"/>
      <c r="AE88" s="966"/>
      <c r="AF88" s="960">
        <v>15354</v>
      </c>
      <c r="AG88" s="954"/>
      <c r="AH88" s="954"/>
      <c r="AI88" s="954"/>
      <c r="AJ88" s="961"/>
      <c r="AK88" s="966"/>
      <c r="AL88" s="966"/>
      <c r="AM88" s="966"/>
      <c r="AN88" s="966"/>
      <c r="AO88" s="966"/>
      <c r="AP88" s="960">
        <v>4558</v>
      </c>
      <c r="AQ88" s="954"/>
      <c r="AR88" s="954"/>
      <c r="AS88" s="954"/>
      <c r="AT88" s="961"/>
      <c r="AU88" s="962">
        <v>201</v>
      </c>
      <c r="AV88" s="962"/>
      <c r="AW88" s="962"/>
      <c r="AX88" s="962"/>
      <c r="AY88" s="962"/>
      <c r="AZ88" s="963"/>
      <c r="BA88" s="963"/>
      <c r="BB88" s="963"/>
      <c r="BC88" s="963"/>
      <c r="BD88" s="964"/>
      <c r="BE88" s="240"/>
      <c r="BF88" s="240"/>
      <c r="BG88" s="240"/>
      <c r="BH88" s="240"/>
      <c r="BI88" s="240"/>
      <c r="BJ88" s="240"/>
      <c r="BK88" s="240"/>
      <c r="BL88" s="240"/>
      <c r="BM88" s="240"/>
      <c r="BN88" s="240"/>
      <c r="BO88" s="240"/>
      <c r="BP88" s="240"/>
      <c r="BQ88" s="237">
        <v>82</v>
      </c>
      <c r="BR88" s="242"/>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395</v>
      </c>
      <c r="BR102" s="938" t="s">
        <v>421</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132</v>
      </c>
      <c r="CS102" s="954"/>
      <c r="CT102" s="954"/>
      <c r="CU102" s="954"/>
      <c r="CV102" s="955"/>
      <c r="CW102" s="953">
        <v>539</v>
      </c>
      <c r="CX102" s="954"/>
      <c r="CY102" s="954"/>
      <c r="CZ102" s="954"/>
      <c r="DA102" s="955"/>
      <c r="DB102" s="953">
        <v>856</v>
      </c>
      <c r="DC102" s="954"/>
      <c r="DD102" s="954"/>
      <c r="DE102" s="954"/>
      <c r="DF102" s="955"/>
      <c r="DG102" s="953" t="s">
        <v>601</v>
      </c>
      <c r="DH102" s="954"/>
      <c r="DI102" s="954"/>
      <c r="DJ102" s="954"/>
      <c r="DK102" s="955"/>
      <c r="DL102" s="953" t="s">
        <v>601</v>
      </c>
      <c r="DM102" s="954"/>
      <c r="DN102" s="954"/>
      <c r="DO102" s="954"/>
      <c r="DP102" s="955"/>
      <c r="DQ102" s="953" t="s">
        <v>601</v>
      </c>
      <c r="DR102" s="954"/>
      <c r="DS102" s="954"/>
      <c r="DT102" s="954"/>
      <c r="DU102" s="955"/>
      <c r="DV102" s="938"/>
      <c r="DW102" s="939"/>
      <c r="DX102" s="939"/>
      <c r="DY102" s="939"/>
      <c r="DZ102" s="940"/>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424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9" customFormat="1" ht="26.25" customHeight="1" x14ac:dyDescent="0.15">
      <c r="A109" s="896" t="s">
        <v>428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429</v>
      </c>
      <c r="AB109" s="897"/>
      <c r="AC109" s="897"/>
      <c r="AD109" s="897"/>
      <c r="AE109" s="898"/>
      <c r="AF109" s="899" t="s">
        <v>430</v>
      </c>
      <c r="AG109" s="897"/>
      <c r="AH109" s="897"/>
      <c r="AI109" s="897"/>
      <c r="AJ109" s="898"/>
      <c r="AK109" s="899" t="s">
        <v>310</v>
      </c>
      <c r="AL109" s="897"/>
      <c r="AM109" s="897"/>
      <c r="AN109" s="897"/>
      <c r="AO109" s="898"/>
      <c r="AP109" s="899" t="s">
        <v>431</v>
      </c>
      <c r="AQ109" s="897"/>
      <c r="AR109" s="897"/>
      <c r="AS109" s="897"/>
      <c r="AT109" s="930"/>
      <c r="AU109" s="896" t="s">
        <v>428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429</v>
      </c>
      <c r="BR109" s="897"/>
      <c r="BS109" s="897"/>
      <c r="BT109" s="897"/>
      <c r="BU109" s="898"/>
      <c r="BV109" s="899" t="s">
        <v>430</v>
      </c>
      <c r="BW109" s="897"/>
      <c r="BX109" s="897"/>
      <c r="BY109" s="897"/>
      <c r="BZ109" s="898"/>
      <c r="CA109" s="899" t="s">
        <v>310</v>
      </c>
      <c r="CB109" s="897"/>
      <c r="CC109" s="897"/>
      <c r="CD109" s="897"/>
      <c r="CE109" s="898"/>
      <c r="CF109" s="937" t="s">
        <v>431</v>
      </c>
      <c r="CG109" s="937"/>
      <c r="CH109" s="937"/>
      <c r="CI109" s="937"/>
      <c r="CJ109" s="937"/>
      <c r="CK109" s="899" t="s">
        <v>432</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429</v>
      </c>
      <c r="DH109" s="897"/>
      <c r="DI109" s="897"/>
      <c r="DJ109" s="897"/>
      <c r="DK109" s="898"/>
      <c r="DL109" s="899" t="s">
        <v>430</v>
      </c>
      <c r="DM109" s="897"/>
      <c r="DN109" s="897"/>
      <c r="DO109" s="897"/>
      <c r="DP109" s="898"/>
      <c r="DQ109" s="899" t="s">
        <v>310</v>
      </c>
      <c r="DR109" s="897"/>
      <c r="DS109" s="897"/>
      <c r="DT109" s="897"/>
      <c r="DU109" s="898"/>
      <c r="DV109" s="899" t="s">
        <v>431</v>
      </c>
      <c r="DW109" s="897"/>
      <c r="DX109" s="897"/>
      <c r="DY109" s="897"/>
      <c r="DZ109" s="930"/>
    </row>
    <row r="110" spans="1:131" s="229" customFormat="1" ht="26.25" customHeight="1" x14ac:dyDescent="0.15">
      <c r="A110" s="808" t="s">
        <v>433</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4110394</v>
      </c>
      <c r="AB110" s="890"/>
      <c r="AC110" s="890"/>
      <c r="AD110" s="890"/>
      <c r="AE110" s="891"/>
      <c r="AF110" s="892">
        <v>4138955</v>
      </c>
      <c r="AG110" s="890"/>
      <c r="AH110" s="890"/>
      <c r="AI110" s="890"/>
      <c r="AJ110" s="891"/>
      <c r="AK110" s="892">
        <v>4114428</v>
      </c>
      <c r="AL110" s="890"/>
      <c r="AM110" s="890"/>
      <c r="AN110" s="890"/>
      <c r="AO110" s="891"/>
      <c r="AP110" s="893">
        <v>24.5</v>
      </c>
      <c r="AQ110" s="894"/>
      <c r="AR110" s="894"/>
      <c r="AS110" s="894"/>
      <c r="AT110" s="895"/>
      <c r="AU110" s="931" t="s">
        <v>74</v>
      </c>
      <c r="AV110" s="932"/>
      <c r="AW110" s="932"/>
      <c r="AX110" s="932"/>
      <c r="AY110" s="932"/>
      <c r="AZ110" s="861" t="s">
        <v>434</v>
      </c>
      <c r="BA110" s="809"/>
      <c r="BB110" s="809"/>
      <c r="BC110" s="809"/>
      <c r="BD110" s="809"/>
      <c r="BE110" s="809"/>
      <c r="BF110" s="809"/>
      <c r="BG110" s="809"/>
      <c r="BH110" s="809"/>
      <c r="BI110" s="809"/>
      <c r="BJ110" s="809"/>
      <c r="BK110" s="809"/>
      <c r="BL110" s="809"/>
      <c r="BM110" s="809"/>
      <c r="BN110" s="809"/>
      <c r="BO110" s="809"/>
      <c r="BP110" s="810"/>
      <c r="BQ110" s="862">
        <v>40739465</v>
      </c>
      <c r="BR110" s="843"/>
      <c r="BS110" s="843"/>
      <c r="BT110" s="843"/>
      <c r="BU110" s="843"/>
      <c r="BV110" s="843">
        <v>40387940</v>
      </c>
      <c r="BW110" s="843"/>
      <c r="BX110" s="843"/>
      <c r="BY110" s="843"/>
      <c r="BZ110" s="843"/>
      <c r="CA110" s="843">
        <v>39057553</v>
      </c>
      <c r="CB110" s="843"/>
      <c r="CC110" s="843"/>
      <c r="CD110" s="843"/>
      <c r="CE110" s="843"/>
      <c r="CF110" s="867">
        <v>232.8</v>
      </c>
      <c r="CG110" s="868"/>
      <c r="CH110" s="868"/>
      <c r="CI110" s="868"/>
      <c r="CJ110" s="868"/>
      <c r="CK110" s="927" t="s">
        <v>435</v>
      </c>
      <c r="CL110" s="820"/>
      <c r="CM110" s="861" t="s">
        <v>436</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437</v>
      </c>
      <c r="DH110" s="843"/>
      <c r="DI110" s="843"/>
      <c r="DJ110" s="843"/>
      <c r="DK110" s="843"/>
      <c r="DL110" s="843" t="s">
        <v>437</v>
      </c>
      <c r="DM110" s="843"/>
      <c r="DN110" s="843"/>
      <c r="DO110" s="843"/>
      <c r="DP110" s="843"/>
      <c r="DQ110" s="843" t="s">
        <v>438</v>
      </c>
      <c r="DR110" s="843"/>
      <c r="DS110" s="843"/>
      <c r="DT110" s="843"/>
      <c r="DU110" s="843"/>
      <c r="DV110" s="844" t="s">
        <v>439</v>
      </c>
      <c r="DW110" s="844"/>
      <c r="DX110" s="844"/>
      <c r="DY110" s="844"/>
      <c r="DZ110" s="845"/>
    </row>
    <row r="111" spans="1:131" s="229" customFormat="1" ht="26.25" customHeight="1" x14ac:dyDescent="0.15">
      <c r="A111" s="775" t="s">
        <v>440</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439</v>
      </c>
      <c r="AB111" s="920"/>
      <c r="AC111" s="920"/>
      <c r="AD111" s="920"/>
      <c r="AE111" s="921"/>
      <c r="AF111" s="922" t="s">
        <v>130</v>
      </c>
      <c r="AG111" s="920"/>
      <c r="AH111" s="920"/>
      <c r="AI111" s="920"/>
      <c r="AJ111" s="921"/>
      <c r="AK111" s="922" t="s">
        <v>438</v>
      </c>
      <c r="AL111" s="920"/>
      <c r="AM111" s="920"/>
      <c r="AN111" s="920"/>
      <c r="AO111" s="921"/>
      <c r="AP111" s="923" t="s">
        <v>130</v>
      </c>
      <c r="AQ111" s="924"/>
      <c r="AR111" s="924"/>
      <c r="AS111" s="924"/>
      <c r="AT111" s="925"/>
      <c r="AU111" s="933"/>
      <c r="AV111" s="934"/>
      <c r="AW111" s="934"/>
      <c r="AX111" s="934"/>
      <c r="AY111" s="934"/>
      <c r="AZ111" s="816" t="s">
        <v>441</v>
      </c>
      <c r="BA111" s="753"/>
      <c r="BB111" s="753"/>
      <c r="BC111" s="753"/>
      <c r="BD111" s="753"/>
      <c r="BE111" s="753"/>
      <c r="BF111" s="753"/>
      <c r="BG111" s="753"/>
      <c r="BH111" s="753"/>
      <c r="BI111" s="753"/>
      <c r="BJ111" s="753"/>
      <c r="BK111" s="753"/>
      <c r="BL111" s="753"/>
      <c r="BM111" s="753"/>
      <c r="BN111" s="753"/>
      <c r="BO111" s="753"/>
      <c r="BP111" s="754"/>
      <c r="BQ111" s="817">
        <v>134587</v>
      </c>
      <c r="BR111" s="818"/>
      <c r="BS111" s="818"/>
      <c r="BT111" s="818"/>
      <c r="BU111" s="818"/>
      <c r="BV111" s="818">
        <v>133738</v>
      </c>
      <c r="BW111" s="818"/>
      <c r="BX111" s="818"/>
      <c r="BY111" s="818"/>
      <c r="BZ111" s="818"/>
      <c r="CA111" s="818">
        <v>133100</v>
      </c>
      <c r="CB111" s="818"/>
      <c r="CC111" s="818"/>
      <c r="CD111" s="818"/>
      <c r="CE111" s="818"/>
      <c r="CF111" s="876">
        <v>0.8</v>
      </c>
      <c r="CG111" s="877"/>
      <c r="CH111" s="877"/>
      <c r="CI111" s="877"/>
      <c r="CJ111" s="877"/>
      <c r="CK111" s="928"/>
      <c r="CL111" s="822"/>
      <c r="CM111" s="816" t="s">
        <v>442</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439</v>
      </c>
      <c r="DH111" s="818"/>
      <c r="DI111" s="818"/>
      <c r="DJ111" s="818"/>
      <c r="DK111" s="818"/>
      <c r="DL111" s="818" t="s">
        <v>438</v>
      </c>
      <c r="DM111" s="818"/>
      <c r="DN111" s="818"/>
      <c r="DO111" s="818"/>
      <c r="DP111" s="818"/>
      <c r="DQ111" s="818" t="s">
        <v>130</v>
      </c>
      <c r="DR111" s="818"/>
      <c r="DS111" s="818"/>
      <c r="DT111" s="818"/>
      <c r="DU111" s="818"/>
      <c r="DV111" s="795" t="s">
        <v>439</v>
      </c>
      <c r="DW111" s="795"/>
      <c r="DX111" s="795"/>
      <c r="DY111" s="795"/>
      <c r="DZ111" s="796"/>
    </row>
    <row r="112" spans="1:131" s="229" customFormat="1" ht="26.25" customHeight="1" x14ac:dyDescent="0.15">
      <c r="A112" s="913" t="s">
        <v>443</v>
      </c>
      <c r="B112" s="914"/>
      <c r="C112" s="753" t="s">
        <v>444</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439</v>
      </c>
      <c r="AB112" s="781"/>
      <c r="AC112" s="781"/>
      <c r="AD112" s="781"/>
      <c r="AE112" s="782"/>
      <c r="AF112" s="783" t="s">
        <v>437</v>
      </c>
      <c r="AG112" s="781"/>
      <c r="AH112" s="781"/>
      <c r="AI112" s="781"/>
      <c r="AJ112" s="782"/>
      <c r="AK112" s="783" t="s">
        <v>437</v>
      </c>
      <c r="AL112" s="781"/>
      <c r="AM112" s="781"/>
      <c r="AN112" s="781"/>
      <c r="AO112" s="782"/>
      <c r="AP112" s="825" t="s">
        <v>130</v>
      </c>
      <c r="AQ112" s="826"/>
      <c r="AR112" s="826"/>
      <c r="AS112" s="826"/>
      <c r="AT112" s="827"/>
      <c r="AU112" s="933"/>
      <c r="AV112" s="934"/>
      <c r="AW112" s="934"/>
      <c r="AX112" s="934"/>
      <c r="AY112" s="934"/>
      <c r="AZ112" s="816" t="s">
        <v>445</v>
      </c>
      <c r="BA112" s="753"/>
      <c r="BB112" s="753"/>
      <c r="BC112" s="753"/>
      <c r="BD112" s="753"/>
      <c r="BE112" s="753"/>
      <c r="BF112" s="753"/>
      <c r="BG112" s="753"/>
      <c r="BH112" s="753"/>
      <c r="BI112" s="753"/>
      <c r="BJ112" s="753"/>
      <c r="BK112" s="753"/>
      <c r="BL112" s="753"/>
      <c r="BM112" s="753"/>
      <c r="BN112" s="753"/>
      <c r="BO112" s="753"/>
      <c r="BP112" s="754"/>
      <c r="BQ112" s="817">
        <v>10497230</v>
      </c>
      <c r="BR112" s="818"/>
      <c r="BS112" s="818"/>
      <c r="BT112" s="818"/>
      <c r="BU112" s="818"/>
      <c r="BV112" s="818">
        <v>10605418</v>
      </c>
      <c r="BW112" s="818"/>
      <c r="BX112" s="818"/>
      <c r="BY112" s="818"/>
      <c r="BZ112" s="818"/>
      <c r="CA112" s="818">
        <v>10496914</v>
      </c>
      <c r="CB112" s="818"/>
      <c r="CC112" s="818"/>
      <c r="CD112" s="818"/>
      <c r="CE112" s="818"/>
      <c r="CF112" s="876">
        <v>62.6</v>
      </c>
      <c r="CG112" s="877"/>
      <c r="CH112" s="877"/>
      <c r="CI112" s="877"/>
      <c r="CJ112" s="877"/>
      <c r="CK112" s="928"/>
      <c r="CL112" s="822"/>
      <c r="CM112" s="816" t="s">
        <v>446</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v>3599</v>
      </c>
      <c r="DH112" s="818"/>
      <c r="DI112" s="818"/>
      <c r="DJ112" s="818"/>
      <c r="DK112" s="818"/>
      <c r="DL112" s="818">
        <v>2750</v>
      </c>
      <c r="DM112" s="818"/>
      <c r="DN112" s="818"/>
      <c r="DO112" s="818"/>
      <c r="DP112" s="818"/>
      <c r="DQ112" s="818">
        <v>2112</v>
      </c>
      <c r="DR112" s="818"/>
      <c r="DS112" s="818"/>
      <c r="DT112" s="818"/>
      <c r="DU112" s="818"/>
      <c r="DV112" s="795">
        <v>0</v>
      </c>
      <c r="DW112" s="795"/>
      <c r="DX112" s="795"/>
      <c r="DY112" s="795"/>
      <c r="DZ112" s="796"/>
    </row>
    <row r="113" spans="1:130" s="229" customFormat="1" ht="26.25" customHeight="1" x14ac:dyDescent="0.15">
      <c r="A113" s="915"/>
      <c r="B113" s="916"/>
      <c r="C113" s="753" t="s">
        <v>447</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1199532</v>
      </c>
      <c r="AB113" s="920"/>
      <c r="AC113" s="920"/>
      <c r="AD113" s="920"/>
      <c r="AE113" s="921"/>
      <c r="AF113" s="922">
        <v>1207924</v>
      </c>
      <c r="AG113" s="920"/>
      <c r="AH113" s="920"/>
      <c r="AI113" s="920"/>
      <c r="AJ113" s="921"/>
      <c r="AK113" s="922">
        <v>1224554</v>
      </c>
      <c r="AL113" s="920"/>
      <c r="AM113" s="920"/>
      <c r="AN113" s="920"/>
      <c r="AO113" s="921"/>
      <c r="AP113" s="923">
        <v>7.3</v>
      </c>
      <c r="AQ113" s="924"/>
      <c r="AR113" s="924"/>
      <c r="AS113" s="924"/>
      <c r="AT113" s="925"/>
      <c r="AU113" s="933"/>
      <c r="AV113" s="934"/>
      <c r="AW113" s="934"/>
      <c r="AX113" s="934"/>
      <c r="AY113" s="934"/>
      <c r="AZ113" s="816" t="s">
        <v>448</v>
      </c>
      <c r="BA113" s="753"/>
      <c r="BB113" s="753"/>
      <c r="BC113" s="753"/>
      <c r="BD113" s="753"/>
      <c r="BE113" s="753"/>
      <c r="BF113" s="753"/>
      <c r="BG113" s="753"/>
      <c r="BH113" s="753"/>
      <c r="BI113" s="753"/>
      <c r="BJ113" s="753"/>
      <c r="BK113" s="753"/>
      <c r="BL113" s="753"/>
      <c r="BM113" s="753"/>
      <c r="BN113" s="753"/>
      <c r="BO113" s="753"/>
      <c r="BP113" s="754"/>
      <c r="BQ113" s="817">
        <v>167732</v>
      </c>
      <c r="BR113" s="818"/>
      <c r="BS113" s="818"/>
      <c r="BT113" s="818"/>
      <c r="BU113" s="818"/>
      <c r="BV113" s="818">
        <v>163761</v>
      </c>
      <c r="BW113" s="818"/>
      <c r="BX113" s="818"/>
      <c r="BY113" s="818"/>
      <c r="BZ113" s="818"/>
      <c r="CA113" s="818">
        <v>201174</v>
      </c>
      <c r="CB113" s="818"/>
      <c r="CC113" s="818"/>
      <c r="CD113" s="818"/>
      <c r="CE113" s="818"/>
      <c r="CF113" s="876">
        <v>1.2</v>
      </c>
      <c r="CG113" s="877"/>
      <c r="CH113" s="877"/>
      <c r="CI113" s="877"/>
      <c r="CJ113" s="877"/>
      <c r="CK113" s="928"/>
      <c r="CL113" s="822"/>
      <c r="CM113" s="816" t="s">
        <v>449</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438</v>
      </c>
      <c r="DH113" s="781"/>
      <c r="DI113" s="781"/>
      <c r="DJ113" s="781"/>
      <c r="DK113" s="782"/>
      <c r="DL113" s="783" t="s">
        <v>438</v>
      </c>
      <c r="DM113" s="781"/>
      <c r="DN113" s="781"/>
      <c r="DO113" s="781"/>
      <c r="DP113" s="782"/>
      <c r="DQ113" s="783" t="s">
        <v>439</v>
      </c>
      <c r="DR113" s="781"/>
      <c r="DS113" s="781"/>
      <c r="DT113" s="781"/>
      <c r="DU113" s="782"/>
      <c r="DV113" s="825" t="s">
        <v>130</v>
      </c>
      <c r="DW113" s="826"/>
      <c r="DX113" s="826"/>
      <c r="DY113" s="826"/>
      <c r="DZ113" s="827"/>
    </row>
    <row r="114" spans="1:130" s="229" customFormat="1" ht="26.25" customHeight="1" x14ac:dyDescent="0.15">
      <c r="A114" s="915"/>
      <c r="B114" s="916"/>
      <c r="C114" s="753" t="s">
        <v>450</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77331</v>
      </c>
      <c r="AB114" s="781"/>
      <c r="AC114" s="781"/>
      <c r="AD114" s="781"/>
      <c r="AE114" s="782"/>
      <c r="AF114" s="783">
        <v>59104</v>
      </c>
      <c r="AG114" s="781"/>
      <c r="AH114" s="781"/>
      <c r="AI114" s="781"/>
      <c r="AJ114" s="782"/>
      <c r="AK114" s="783">
        <v>67879</v>
      </c>
      <c r="AL114" s="781"/>
      <c r="AM114" s="781"/>
      <c r="AN114" s="781"/>
      <c r="AO114" s="782"/>
      <c r="AP114" s="825">
        <v>0.4</v>
      </c>
      <c r="AQ114" s="826"/>
      <c r="AR114" s="826"/>
      <c r="AS114" s="826"/>
      <c r="AT114" s="827"/>
      <c r="AU114" s="933"/>
      <c r="AV114" s="934"/>
      <c r="AW114" s="934"/>
      <c r="AX114" s="934"/>
      <c r="AY114" s="934"/>
      <c r="AZ114" s="816" t="s">
        <v>451</v>
      </c>
      <c r="BA114" s="753"/>
      <c r="BB114" s="753"/>
      <c r="BC114" s="753"/>
      <c r="BD114" s="753"/>
      <c r="BE114" s="753"/>
      <c r="BF114" s="753"/>
      <c r="BG114" s="753"/>
      <c r="BH114" s="753"/>
      <c r="BI114" s="753"/>
      <c r="BJ114" s="753"/>
      <c r="BK114" s="753"/>
      <c r="BL114" s="753"/>
      <c r="BM114" s="753"/>
      <c r="BN114" s="753"/>
      <c r="BO114" s="753"/>
      <c r="BP114" s="754"/>
      <c r="BQ114" s="817">
        <v>3540629</v>
      </c>
      <c r="BR114" s="818"/>
      <c r="BS114" s="818"/>
      <c r="BT114" s="818"/>
      <c r="BU114" s="818"/>
      <c r="BV114" s="818">
        <v>3463902</v>
      </c>
      <c r="BW114" s="818"/>
      <c r="BX114" s="818"/>
      <c r="BY114" s="818"/>
      <c r="BZ114" s="818"/>
      <c r="CA114" s="818">
        <v>3394734</v>
      </c>
      <c r="CB114" s="818"/>
      <c r="CC114" s="818"/>
      <c r="CD114" s="818"/>
      <c r="CE114" s="818"/>
      <c r="CF114" s="876">
        <v>20.2</v>
      </c>
      <c r="CG114" s="877"/>
      <c r="CH114" s="877"/>
      <c r="CI114" s="877"/>
      <c r="CJ114" s="877"/>
      <c r="CK114" s="928"/>
      <c r="CL114" s="822"/>
      <c r="CM114" s="816" t="s">
        <v>452</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437</v>
      </c>
      <c r="DH114" s="781"/>
      <c r="DI114" s="781"/>
      <c r="DJ114" s="781"/>
      <c r="DK114" s="782"/>
      <c r="DL114" s="783" t="s">
        <v>130</v>
      </c>
      <c r="DM114" s="781"/>
      <c r="DN114" s="781"/>
      <c r="DO114" s="781"/>
      <c r="DP114" s="782"/>
      <c r="DQ114" s="783" t="s">
        <v>439</v>
      </c>
      <c r="DR114" s="781"/>
      <c r="DS114" s="781"/>
      <c r="DT114" s="781"/>
      <c r="DU114" s="782"/>
      <c r="DV114" s="825" t="s">
        <v>130</v>
      </c>
      <c r="DW114" s="826"/>
      <c r="DX114" s="826"/>
      <c r="DY114" s="826"/>
      <c r="DZ114" s="827"/>
    </row>
    <row r="115" spans="1:130" s="229" customFormat="1" ht="26.25" customHeight="1" x14ac:dyDescent="0.15">
      <c r="A115" s="915"/>
      <c r="B115" s="916"/>
      <c r="C115" s="753" t="s">
        <v>453</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t="s">
        <v>437</v>
      </c>
      <c r="AB115" s="920"/>
      <c r="AC115" s="920"/>
      <c r="AD115" s="920"/>
      <c r="AE115" s="921"/>
      <c r="AF115" s="922" t="s">
        <v>437</v>
      </c>
      <c r="AG115" s="920"/>
      <c r="AH115" s="920"/>
      <c r="AI115" s="920"/>
      <c r="AJ115" s="921"/>
      <c r="AK115" s="922" t="s">
        <v>437</v>
      </c>
      <c r="AL115" s="920"/>
      <c r="AM115" s="920"/>
      <c r="AN115" s="920"/>
      <c r="AO115" s="921"/>
      <c r="AP115" s="923" t="s">
        <v>438</v>
      </c>
      <c r="AQ115" s="924"/>
      <c r="AR115" s="924"/>
      <c r="AS115" s="924"/>
      <c r="AT115" s="925"/>
      <c r="AU115" s="933"/>
      <c r="AV115" s="934"/>
      <c r="AW115" s="934"/>
      <c r="AX115" s="934"/>
      <c r="AY115" s="934"/>
      <c r="AZ115" s="816" t="s">
        <v>454</v>
      </c>
      <c r="BA115" s="753"/>
      <c r="BB115" s="753"/>
      <c r="BC115" s="753"/>
      <c r="BD115" s="753"/>
      <c r="BE115" s="753"/>
      <c r="BF115" s="753"/>
      <c r="BG115" s="753"/>
      <c r="BH115" s="753"/>
      <c r="BI115" s="753"/>
      <c r="BJ115" s="753"/>
      <c r="BK115" s="753"/>
      <c r="BL115" s="753"/>
      <c r="BM115" s="753"/>
      <c r="BN115" s="753"/>
      <c r="BO115" s="753"/>
      <c r="BP115" s="754"/>
      <c r="BQ115" s="817" t="s">
        <v>439</v>
      </c>
      <c r="BR115" s="818"/>
      <c r="BS115" s="818"/>
      <c r="BT115" s="818"/>
      <c r="BU115" s="818"/>
      <c r="BV115" s="818" t="s">
        <v>437</v>
      </c>
      <c r="BW115" s="818"/>
      <c r="BX115" s="818"/>
      <c r="BY115" s="818"/>
      <c r="BZ115" s="818"/>
      <c r="CA115" s="818" t="s">
        <v>437</v>
      </c>
      <c r="CB115" s="818"/>
      <c r="CC115" s="818"/>
      <c r="CD115" s="818"/>
      <c r="CE115" s="818"/>
      <c r="CF115" s="876" t="s">
        <v>130</v>
      </c>
      <c r="CG115" s="877"/>
      <c r="CH115" s="877"/>
      <c r="CI115" s="877"/>
      <c r="CJ115" s="877"/>
      <c r="CK115" s="928"/>
      <c r="CL115" s="822"/>
      <c r="CM115" s="816" t="s">
        <v>455</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v>130988</v>
      </c>
      <c r="DH115" s="781"/>
      <c r="DI115" s="781"/>
      <c r="DJ115" s="781"/>
      <c r="DK115" s="782"/>
      <c r="DL115" s="783">
        <v>130988</v>
      </c>
      <c r="DM115" s="781"/>
      <c r="DN115" s="781"/>
      <c r="DO115" s="781"/>
      <c r="DP115" s="782"/>
      <c r="DQ115" s="783">
        <v>130988</v>
      </c>
      <c r="DR115" s="781"/>
      <c r="DS115" s="781"/>
      <c r="DT115" s="781"/>
      <c r="DU115" s="782"/>
      <c r="DV115" s="825">
        <v>0.8</v>
      </c>
      <c r="DW115" s="826"/>
      <c r="DX115" s="826"/>
      <c r="DY115" s="826"/>
      <c r="DZ115" s="827"/>
    </row>
    <row r="116" spans="1:130" s="229" customFormat="1" ht="26.25" customHeight="1" x14ac:dyDescent="0.15">
      <c r="A116" s="917"/>
      <c r="B116" s="918"/>
      <c r="C116" s="840" t="s">
        <v>456</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439</v>
      </c>
      <c r="AB116" s="781"/>
      <c r="AC116" s="781"/>
      <c r="AD116" s="781"/>
      <c r="AE116" s="782"/>
      <c r="AF116" s="783" t="s">
        <v>437</v>
      </c>
      <c r="AG116" s="781"/>
      <c r="AH116" s="781"/>
      <c r="AI116" s="781"/>
      <c r="AJ116" s="782"/>
      <c r="AK116" s="783" t="s">
        <v>130</v>
      </c>
      <c r="AL116" s="781"/>
      <c r="AM116" s="781"/>
      <c r="AN116" s="781"/>
      <c r="AO116" s="782"/>
      <c r="AP116" s="825" t="s">
        <v>437</v>
      </c>
      <c r="AQ116" s="826"/>
      <c r="AR116" s="826"/>
      <c r="AS116" s="826"/>
      <c r="AT116" s="827"/>
      <c r="AU116" s="933"/>
      <c r="AV116" s="934"/>
      <c r="AW116" s="934"/>
      <c r="AX116" s="934"/>
      <c r="AY116" s="934"/>
      <c r="AZ116" s="910" t="s">
        <v>457</v>
      </c>
      <c r="BA116" s="911"/>
      <c r="BB116" s="911"/>
      <c r="BC116" s="911"/>
      <c r="BD116" s="911"/>
      <c r="BE116" s="911"/>
      <c r="BF116" s="911"/>
      <c r="BG116" s="911"/>
      <c r="BH116" s="911"/>
      <c r="BI116" s="911"/>
      <c r="BJ116" s="911"/>
      <c r="BK116" s="911"/>
      <c r="BL116" s="911"/>
      <c r="BM116" s="911"/>
      <c r="BN116" s="911"/>
      <c r="BO116" s="911"/>
      <c r="BP116" s="912"/>
      <c r="BQ116" s="817" t="s">
        <v>130</v>
      </c>
      <c r="BR116" s="818"/>
      <c r="BS116" s="818"/>
      <c r="BT116" s="818"/>
      <c r="BU116" s="818"/>
      <c r="BV116" s="818" t="s">
        <v>130</v>
      </c>
      <c r="BW116" s="818"/>
      <c r="BX116" s="818"/>
      <c r="BY116" s="818"/>
      <c r="BZ116" s="818"/>
      <c r="CA116" s="818" t="s">
        <v>130</v>
      </c>
      <c r="CB116" s="818"/>
      <c r="CC116" s="818"/>
      <c r="CD116" s="818"/>
      <c r="CE116" s="818"/>
      <c r="CF116" s="876" t="s">
        <v>439</v>
      </c>
      <c r="CG116" s="877"/>
      <c r="CH116" s="877"/>
      <c r="CI116" s="877"/>
      <c r="CJ116" s="877"/>
      <c r="CK116" s="928"/>
      <c r="CL116" s="822"/>
      <c r="CM116" s="816" t="s">
        <v>458</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439</v>
      </c>
      <c r="DH116" s="781"/>
      <c r="DI116" s="781"/>
      <c r="DJ116" s="781"/>
      <c r="DK116" s="782"/>
      <c r="DL116" s="783" t="s">
        <v>439</v>
      </c>
      <c r="DM116" s="781"/>
      <c r="DN116" s="781"/>
      <c r="DO116" s="781"/>
      <c r="DP116" s="782"/>
      <c r="DQ116" s="783" t="s">
        <v>438</v>
      </c>
      <c r="DR116" s="781"/>
      <c r="DS116" s="781"/>
      <c r="DT116" s="781"/>
      <c r="DU116" s="782"/>
      <c r="DV116" s="825" t="s">
        <v>437</v>
      </c>
      <c r="DW116" s="826"/>
      <c r="DX116" s="826"/>
      <c r="DY116" s="826"/>
      <c r="DZ116" s="827"/>
    </row>
    <row r="117" spans="1:130" s="229" customFormat="1" ht="26.25" customHeight="1" x14ac:dyDescent="0.15">
      <c r="A117" s="896" t="s">
        <v>189</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459</v>
      </c>
      <c r="Z117" s="898"/>
      <c r="AA117" s="903">
        <v>5387257</v>
      </c>
      <c r="AB117" s="904"/>
      <c r="AC117" s="904"/>
      <c r="AD117" s="904"/>
      <c r="AE117" s="905"/>
      <c r="AF117" s="906">
        <v>5405983</v>
      </c>
      <c r="AG117" s="904"/>
      <c r="AH117" s="904"/>
      <c r="AI117" s="904"/>
      <c r="AJ117" s="905"/>
      <c r="AK117" s="906">
        <v>5406861</v>
      </c>
      <c r="AL117" s="904"/>
      <c r="AM117" s="904"/>
      <c r="AN117" s="904"/>
      <c r="AO117" s="905"/>
      <c r="AP117" s="907"/>
      <c r="AQ117" s="908"/>
      <c r="AR117" s="908"/>
      <c r="AS117" s="908"/>
      <c r="AT117" s="909"/>
      <c r="AU117" s="933"/>
      <c r="AV117" s="934"/>
      <c r="AW117" s="934"/>
      <c r="AX117" s="934"/>
      <c r="AY117" s="934"/>
      <c r="AZ117" s="864" t="s">
        <v>460</v>
      </c>
      <c r="BA117" s="865"/>
      <c r="BB117" s="865"/>
      <c r="BC117" s="865"/>
      <c r="BD117" s="865"/>
      <c r="BE117" s="865"/>
      <c r="BF117" s="865"/>
      <c r="BG117" s="865"/>
      <c r="BH117" s="865"/>
      <c r="BI117" s="865"/>
      <c r="BJ117" s="865"/>
      <c r="BK117" s="865"/>
      <c r="BL117" s="865"/>
      <c r="BM117" s="865"/>
      <c r="BN117" s="865"/>
      <c r="BO117" s="865"/>
      <c r="BP117" s="866"/>
      <c r="BQ117" s="817" t="s">
        <v>130</v>
      </c>
      <c r="BR117" s="818"/>
      <c r="BS117" s="818"/>
      <c r="BT117" s="818"/>
      <c r="BU117" s="818"/>
      <c r="BV117" s="818" t="s">
        <v>130</v>
      </c>
      <c r="BW117" s="818"/>
      <c r="BX117" s="818"/>
      <c r="BY117" s="818"/>
      <c r="BZ117" s="818"/>
      <c r="CA117" s="818" t="s">
        <v>130</v>
      </c>
      <c r="CB117" s="818"/>
      <c r="CC117" s="818"/>
      <c r="CD117" s="818"/>
      <c r="CE117" s="818"/>
      <c r="CF117" s="876" t="s">
        <v>130</v>
      </c>
      <c r="CG117" s="877"/>
      <c r="CH117" s="877"/>
      <c r="CI117" s="877"/>
      <c r="CJ117" s="877"/>
      <c r="CK117" s="928"/>
      <c r="CL117" s="822"/>
      <c r="CM117" s="816" t="s">
        <v>461</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130</v>
      </c>
      <c r="DH117" s="781"/>
      <c r="DI117" s="781"/>
      <c r="DJ117" s="781"/>
      <c r="DK117" s="782"/>
      <c r="DL117" s="783" t="s">
        <v>130</v>
      </c>
      <c r="DM117" s="781"/>
      <c r="DN117" s="781"/>
      <c r="DO117" s="781"/>
      <c r="DP117" s="782"/>
      <c r="DQ117" s="783" t="s">
        <v>130</v>
      </c>
      <c r="DR117" s="781"/>
      <c r="DS117" s="781"/>
      <c r="DT117" s="781"/>
      <c r="DU117" s="782"/>
      <c r="DV117" s="825" t="s">
        <v>439</v>
      </c>
      <c r="DW117" s="826"/>
      <c r="DX117" s="826"/>
      <c r="DY117" s="826"/>
      <c r="DZ117" s="827"/>
    </row>
    <row r="118" spans="1:130" s="229" customFormat="1" ht="26.25" customHeight="1" x14ac:dyDescent="0.15">
      <c r="A118" s="896" t="s">
        <v>432</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429</v>
      </c>
      <c r="AB118" s="897"/>
      <c r="AC118" s="897"/>
      <c r="AD118" s="897"/>
      <c r="AE118" s="898"/>
      <c r="AF118" s="899" t="s">
        <v>430</v>
      </c>
      <c r="AG118" s="897"/>
      <c r="AH118" s="897"/>
      <c r="AI118" s="897"/>
      <c r="AJ118" s="898"/>
      <c r="AK118" s="899" t="s">
        <v>310</v>
      </c>
      <c r="AL118" s="897"/>
      <c r="AM118" s="897"/>
      <c r="AN118" s="897"/>
      <c r="AO118" s="898"/>
      <c r="AP118" s="900" t="s">
        <v>431</v>
      </c>
      <c r="AQ118" s="901"/>
      <c r="AR118" s="901"/>
      <c r="AS118" s="901"/>
      <c r="AT118" s="902"/>
      <c r="AU118" s="933"/>
      <c r="AV118" s="934"/>
      <c r="AW118" s="934"/>
      <c r="AX118" s="934"/>
      <c r="AY118" s="934"/>
      <c r="AZ118" s="839" t="s">
        <v>462</v>
      </c>
      <c r="BA118" s="840"/>
      <c r="BB118" s="840"/>
      <c r="BC118" s="840"/>
      <c r="BD118" s="840"/>
      <c r="BE118" s="840"/>
      <c r="BF118" s="840"/>
      <c r="BG118" s="840"/>
      <c r="BH118" s="840"/>
      <c r="BI118" s="840"/>
      <c r="BJ118" s="840"/>
      <c r="BK118" s="840"/>
      <c r="BL118" s="840"/>
      <c r="BM118" s="840"/>
      <c r="BN118" s="840"/>
      <c r="BO118" s="840"/>
      <c r="BP118" s="841"/>
      <c r="BQ118" s="880" t="s">
        <v>463</v>
      </c>
      <c r="BR118" s="846"/>
      <c r="BS118" s="846"/>
      <c r="BT118" s="846"/>
      <c r="BU118" s="846"/>
      <c r="BV118" s="846" t="s">
        <v>130</v>
      </c>
      <c r="BW118" s="846"/>
      <c r="BX118" s="846"/>
      <c r="BY118" s="846"/>
      <c r="BZ118" s="846"/>
      <c r="CA118" s="846" t="s">
        <v>130</v>
      </c>
      <c r="CB118" s="846"/>
      <c r="CC118" s="846"/>
      <c r="CD118" s="846"/>
      <c r="CE118" s="846"/>
      <c r="CF118" s="876" t="s">
        <v>130</v>
      </c>
      <c r="CG118" s="877"/>
      <c r="CH118" s="877"/>
      <c r="CI118" s="877"/>
      <c r="CJ118" s="877"/>
      <c r="CK118" s="928"/>
      <c r="CL118" s="822"/>
      <c r="CM118" s="816" t="s">
        <v>464</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130</v>
      </c>
      <c r="DH118" s="781"/>
      <c r="DI118" s="781"/>
      <c r="DJ118" s="781"/>
      <c r="DK118" s="782"/>
      <c r="DL118" s="783" t="s">
        <v>130</v>
      </c>
      <c r="DM118" s="781"/>
      <c r="DN118" s="781"/>
      <c r="DO118" s="781"/>
      <c r="DP118" s="782"/>
      <c r="DQ118" s="783" t="s">
        <v>130</v>
      </c>
      <c r="DR118" s="781"/>
      <c r="DS118" s="781"/>
      <c r="DT118" s="781"/>
      <c r="DU118" s="782"/>
      <c r="DV118" s="825" t="s">
        <v>130</v>
      </c>
      <c r="DW118" s="826"/>
      <c r="DX118" s="826"/>
      <c r="DY118" s="826"/>
      <c r="DZ118" s="827"/>
    </row>
    <row r="119" spans="1:130" s="229" customFormat="1" ht="26.25" customHeight="1" x14ac:dyDescent="0.15">
      <c r="A119" s="819" t="s">
        <v>435</v>
      </c>
      <c r="B119" s="820"/>
      <c r="C119" s="861" t="s">
        <v>436</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439</v>
      </c>
      <c r="AB119" s="890"/>
      <c r="AC119" s="890"/>
      <c r="AD119" s="890"/>
      <c r="AE119" s="891"/>
      <c r="AF119" s="892" t="s">
        <v>130</v>
      </c>
      <c r="AG119" s="890"/>
      <c r="AH119" s="890"/>
      <c r="AI119" s="890"/>
      <c r="AJ119" s="891"/>
      <c r="AK119" s="892" t="s">
        <v>130</v>
      </c>
      <c r="AL119" s="890"/>
      <c r="AM119" s="890"/>
      <c r="AN119" s="890"/>
      <c r="AO119" s="891"/>
      <c r="AP119" s="893" t="s">
        <v>130</v>
      </c>
      <c r="AQ119" s="894"/>
      <c r="AR119" s="894"/>
      <c r="AS119" s="894"/>
      <c r="AT119" s="895"/>
      <c r="AU119" s="935"/>
      <c r="AV119" s="936"/>
      <c r="AW119" s="936"/>
      <c r="AX119" s="936"/>
      <c r="AY119" s="936"/>
      <c r="AZ119" s="250" t="s">
        <v>189</v>
      </c>
      <c r="BA119" s="250"/>
      <c r="BB119" s="250"/>
      <c r="BC119" s="250"/>
      <c r="BD119" s="250"/>
      <c r="BE119" s="250"/>
      <c r="BF119" s="250"/>
      <c r="BG119" s="250"/>
      <c r="BH119" s="250"/>
      <c r="BI119" s="250"/>
      <c r="BJ119" s="250"/>
      <c r="BK119" s="250"/>
      <c r="BL119" s="250"/>
      <c r="BM119" s="250"/>
      <c r="BN119" s="250"/>
      <c r="BO119" s="878" t="s">
        <v>465</v>
      </c>
      <c r="BP119" s="879"/>
      <c r="BQ119" s="880">
        <v>55079643</v>
      </c>
      <c r="BR119" s="846"/>
      <c r="BS119" s="846"/>
      <c r="BT119" s="846"/>
      <c r="BU119" s="846"/>
      <c r="BV119" s="846">
        <v>54754759</v>
      </c>
      <c r="BW119" s="846"/>
      <c r="BX119" s="846"/>
      <c r="BY119" s="846"/>
      <c r="BZ119" s="846"/>
      <c r="CA119" s="846">
        <v>53283475</v>
      </c>
      <c r="CB119" s="846"/>
      <c r="CC119" s="846"/>
      <c r="CD119" s="846"/>
      <c r="CE119" s="846"/>
      <c r="CF119" s="749"/>
      <c r="CG119" s="750"/>
      <c r="CH119" s="750"/>
      <c r="CI119" s="750"/>
      <c r="CJ119" s="835"/>
      <c r="CK119" s="929"/>
      <c r="CL119" s="824"/>
      <c r="CM119" s="839" t="s">
        <v>466</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130</v>
      </c>
      <c r="DH119" s="765"/>
      <c r="DI119" s="765"/>
      <c r="DJ119" s="765"/>
      <c r="DK119" s="766"/>
      <c r="DL119" s="767" t="s">
        <v>130</v>
      </c>
      <c r="DM119" s="765"/>
      <c r="DN119" s="765"/>
      <c r="DO119" s="765"/>
      <c r="DP119" s="766"/>
      <c r="DQ119" s="767" t="s">
        <v>130</v>
      </c>
      <c r="DR119" s="765"/>
      <c r="DS119" s="765"/>
      <c r="DT119" s="765"/>
      <c r="DU119" s="766"/>
      <c r="DV119" s="849" t="s">
        <v>130</v>
      </c>
      <c r="DW119" s="850"/>
      <c r="DX119" s="850"/>
      <c r="DY119" s="850"/>
      <c r="DZ119" s="851"/>
    </row>
    <row r="120" spans="1:130" s="229" customFormat="1" ht="26.25" customHeight="1" x14ac:dyDescent="0.15">
      <c r="A120" s="821"/>
      <c r="B120" s="822"/>
      <c r="C120" s="816" t="s">
        <v>442</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130</v>
      </c>
      <c r="AB120" s="781"/>
      <c r="AC120" s="781"/>
      <c r="AD120" s="781"/>
      <c r="AE120" s="782"/>
      <c r="AF120" s="783" t="s">
        <v>130</v>
      </c>
      <c r="AG120" s="781"/>
      <c r="AH120" s="781"/>
      <c r="AI120" s="781"/>
      <c r="AJ120" s="782"/>
      <c r="AK120" s="783" t="s">
        <v>130</v>
      </c>
      <c r="AL120" s="781"/>
      <c r="AM120" s="781"/>
      <c r="AN120" s="781"/>
      <c r="AO120" s="782"/>
      <c r="AP120" s="825" t="s">
        <v>130</v>
      </c>
      <c r="AQ120" s="826"/>
      <c r="AR120" s="826"/>
      <c r="AS120" s="826"/>
      <c r="AT120" s="827"/>
      <c r="AU120" s="881" t="s">
        <v>467</v>
      </c>
      <c r="AV120" s="882"/>
      <c r="AW120" s="882"/>
      <c r="AX120" s="882"/>
      <c r="AY120" s="883"/>
      <c r="AZ120" s="861" t="s">
        <v>468</v>
      </c>
      <c r="BA120" s="809"/>
      <c r="BB120" s="809"/>
      <c r="BC120" s="809"/>
      <c r="BD120" s="809"/>
      <c r="BE120" s="809"/>
      <c r="BF120" s="809"/>
      <c r="BG120" s="809"/>
      <c r="BH120" s="809"/>
      <c r="BI120" s="809"/>
      <c r="BJ120" s="809"/>
      <c r="BK120" s="809"/>
      <c r="BL120" s="809"/>
      <c r="BM120" s="809"/>
      <c r="BN120" s="809"/>
      <c r="BO120" s="809"/>
      <c r="BP120" s="810"/>
      <c r="BQ120" s="862">
        <v>4829217</v>
      </c>
      <c r="BR120" s="843"/>
      <c r="BS120" s="843"/>
      <c r="BT120" s="843"/>
      <c r="BU120" s="843"/>
      <c r="BV120" s="843">
        <v>6567365</v>
      </c>
      <c r="BW120" s="843"/>
      <c r="BX120" s="843"/>
      <c r="BY120" s="843"/>
      <c r="BZ120" s="843"/>
      <c r="CA120" s="843">
        <v>7417326</v>
      </c>
      <c r="CB120" s="843"/>
      <c r="CC120" s="843"/>
      <c r="CD120" s="843"/>
      <c r="CE120" s="843"/>
      <c r="CF120" s="867">
        <v>44.2</v>
      </c>
      <c r="CG120" s="868"/>
      <c r="CH120" s="868"/>
      <c r="CI120" s="868"/>
      <c r="CJ120" s="868"/>
      <c r="CK120" s="869" t="s">
        <v>469</v>
      </c>
      <c r="CL120" s="853"/>
      <c r="CM120" s="853"/>
      <c r="CN120" s="853"/>
      <c r="CO120" s="854"/>
      <c r="CP120" s="873" t="s">
        <v>470</v>
      </c>
      <c r="CQ120" s="874"/>
      <c r="CR120" s="874"/>
      <c r="CS120" s="874"/>
      <c r="CT120" s="874"/>
      <c r="CU120" s="874"/>
      <c r="CV120" s="874"/>
      <c r="CW120" s="874"/>
      <c r="CX120" s="874"/>
      <c r="CY120" s="874"/>
      <c r="CZ120" s="874"/>
      <c r="DA120" s="874"/>
      <c r="DB120" s="874"/>
      <c r="DC120" s="874"/>
      <c r="DD120" s="874"/>
      <c r="DE120" s="874"/>
      <c r="DF120" s="875"/>
      <c r="DG120" s="862">
        <v>8723498</v>
      </c>
      <c r="DH120" s="843"/>
      <c r="DI120" s="843"/>
      <c r="DJ120" s="843"/>
      <c r="DK120" s="843"/>
      <c r="DL120" s="843">
        <v>8702555</v>
      </c>
      <c r="DM120" s="843"/>
      <c r="DN120" s="843"/>
      <c r="DO120" s="843"/>
      <c r="DP120" s="843"/>
      <c r="DQ120" s="843">
        <v>8538912</v>
      </c>
      <c r="DR120" s="843"/>
      <c r="DS120" s="843"/>
      <c r="DT120" s="843"/>
      <c r="DU120" s="843"/>
      <c r="DV120" s="844">
        <v>50.9</v>
      </c>
      <c r="DW120" s="844"/>
      <c r="DX120" s="844"/>
      <c r="DY120" s="844"/>
      <c r="DZ120" s="845"/>
    </row>
    <row r="121" spans="1:130" s="229" customFormat="1" ht="26.25" customHeight="1" x14ac:dyDescent="0.15">
      <c r="A121" s="821"/>
      <c r="B121" s="822"/>
      <c r="C121" s="864" t="s">
        <v>471</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463</v>
      </c>
      <c r="AB121" s="781"/>
      <c r="AC121" s="781"/>
      <c r="AD121" s="781"/>
      <c r="AE121" s="782"/>
      <c r="AF121" s="783" t="s">
        <v>463</v>
      </c>
      <c r="AG121" s="781"/>
      <c r="AH121" s="781"/>
      <c r="AI121" s="781"/>
      <c r="AJ121" s="782"/>
      <c r="AK121" s="783" t="s">
        <v>130</v>
      </c>
      <c r="AL121" s="781"/>
      <c r="AM121" s="781"/>
      <c r="AN121" s="781"/>
      <c r="AO121" s="782"/>
      <c r="AP121" s="825" t="s">
        <v>463</v>
      </c>
      <c r="AQ121" s="826"/>
      <c r="AR121" s="826"/>
      <c r="AS121" s="826"/>
      <c r="AT121" s="827"/>
      <c r="AU121" s="884"/>
      <c r="AV121" s="885"/>
      <c r="AW121" s="885"/>
      <c r="AX121" s="885"/>
      <c r="AY121" s="886"/>
      <c r="AZ121" s="816" t="s">
        <v>472</v>
      </c>
      <c r="BA121" s="753"/>
      <c r="BB121" s="753"/>
      <c r="BC121" s="753"/>
      <c r="BD121" s="753"/>
      <c r="BE121" s="753"/>
      <c r="BF121" s="753"/>
      <c r="BG121" s="753"/>
      <c r="BH121" s="753"/>
      <c r="BI121" s="753"/>
      <c r="BJ121" s="753"/>
      <c r="BK121" s="753"/>
      <c r="BL121" s="753"/>
      <c r="BM121" s="753"/>
      <c r="BN121" s="753"/>
      <c r="BO121" s="753"/>
      <c r="BP121" s="754"/>
      <c r="BQ121" s="817">
        <v>2479032</v>
      </c>
      <c r="BR121" s="818"/>
      <c r="BS121" s="818"/>
      <c r="BT121" s="818"/>
      <c r="BU121" s="818"/>
      <c r="BV121" s="818">
        <v>2603499</v>
      </c>
      <c r="BW121" s="818"/>
      <c r="BX121" s="818"/>
      <c r="BY121" s="818"/>
      <c r="BZ121" s="818"/>
      <c r="CA121" s="818">
        <v>2531329</v>
      </c>
      <c r="CB121" s="818"/>
      <c r="CC121" s="818"/>
      <c r="CD121" s="818"/>
      <c r="CE121" s="818"/>
      <c r="CF121" s="876">
        <v>15.1</v>
      </c>
      <c r="CG121" s="877"/>
      <c r="CH121" s="877"/>
      <c r="CI121" s="877"/>
      <c r="CJ121" s="877"/>
      <c r="CK121" s="870"/>
      <c r="CL121" s="856"/>
      <c r="CM121" s="856"/>
      <c r="CN121" s="856"/>
      <c r="CO121" s="857"/>
      <c r="CP121" s="836" t="s">
        <v>413</v>
      </c>
      <c r="CQ121" s="837"/>
      <c r="CR121" s="837"/>
      <c r="CS121" s="837"/>
      <c r="CT121" s="837"/>
      <c r="CU121" s="837"/>
      <c r="CV121" s="837"/>
      <c r="CW121" s="837"/>
      <c r="CX121" s="837"/>
      <c r="CY121" s="837"/>
      <c r="CZ121" s="837"/>
      <c r="DA121" s="837"/>
      <c r="DB121" s="837"/>
      <c r="DC121" s="837"/>
      <c r="DD121" s="837"/>
      <c r="DE121" s="837"/>
      <c r="DF121" s="838"/>
      <c r="DG121" s="817">
        <v>871044</v>
      </c>
      <c r="DH121" s="818"/>
      <c r="DI121" s="818"/>
      <c r="DJ121" s="818"/>
      <c r="DK121" s="818"/>
      <c r="DL121" s="818">
        <v>1004221</v>
      </c>
      <c r="DM121" s="818"/>
      <c r="DN121" s="818"/>
      <c r="DO121" s="818"/>
      <c r="DP121" s="818"/>
      <c r="DQ121" s="818">
        <v>1074958</v>
      </c>
      <c r="DR121" s="818"/>
      <c r="DS121" s="818"/>
      <c r="DT121" s="818"/>
      <c r="DU121" s="818"/>
      <c r="DV121" s="795">
        <v>6.4</v>
      </c>
      <c r="DW121" s="795"/>
      <c r="DX121" s="795"/>
      <c r="DY121" s="795"/>
      <c r="DZ121" s="796"/>
    </row>
    <row r="122" spans="1:130" s="229" customFormat="1" ht="26.25" customHeight="1" x14ac:dyDescent="0.15">
      <c r="A122" s="821"/>
      <c r="B122" s="822"/>
      <c r="C122" s="816" t="s">
        <v>452</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130</v>
      </c>
      <c r="AB122" s="781"/>
      <c r="AC122" s="781"/>
      <c r="AD122" s="781"/>
      <c r="AE122" s="782"/>
      <c r="AF122" s="783" t="s">
        <v>463</v>
      </c>
      <c r="AG122" s="781"/>
      <c r="AH122" s="781"/>
      <c r="AI122" s="781"/>
      <c r="AJ122" s="782"/>
      <c r="AK122" s="783" t="s">
        <v>130</v>
      </c>
      <c r="AL122" s="781"/>
      <c r="AM122" s="781"/>
      <c r="AN122" s="781"/>
      <c r="AO122" s="782"/>
      <c r="AP122" s="825" t="s">
        <v>130</v>
      </c>
      <c r="AQ122" s="826"/>
      <c r="AR122" s="826"/>
      <c r="AS122" s="826"/>
      <c r="AT122" s="827"/>
      <c r="AU122" s="884"/>
      <c r="AV122" s="885"/>
      <c r="AW122" s="885"/>
      <c r="AX122" s="885"/>
      <c r="AY122" s="886"/>
      <c r="AZ122" s="839" t="s">
        <v>473</v>
      </c>
      <c r="BA122" s="840"/>
      <c r="BB122" s="840"/>
      <c r="BC122" s="840"/>
      <c r="BD122" s="840"/>
      <c r="BE122" s="840"/>
      <c r="BF122" s="840"/>
      <c r="BG122" s="840"/>
      <c r="BH122" s="840"/>
      <c r="BI122" s="840"/>
      <c r="BJ122" s="840"/>
      <c r="BK122" s="840"/>
      <c r="BL122" s="840"/>
      <c r="BM122" s="840"/>
      <c r="BN122" s="840"/>
      <c r="BO122" s="840"/>
      <c r="BP122" s="841"/>
      <c r="BQ122" s="880">
        <v>33203389</v>
      </c>
      <c r="BR122" s="846"/>
      <c r="BS122" s="846"/>
      <c r="BT122" s="846"/>
      <c r="BU122" s="846"/>
      <c r="BV122" s="846">
        <v>32757468</v>
      </c>
      <c r="BW122" s="846"/>
      <c r="BX122" s="846"/>
      <c r="BY122" s="846"/>
      <c r="BZ122" s="846"/>
      <c r="CA122" s="846">
        <v>31552746</v>
      </c>
      <c r="CB122" s="846"/>
      <c r="CC122" s="846"/>
      <c r="CD122" s="846"/>
      <c r="CE122" s="846"/>
      <c r="CF122" s="847">
        <v>188.1</v>
      </c>
      <c r="CG122" s="848"/>
      <c r="CH122" s="848"/>
      <c r="CI122" s="848"/>
      <c r="CJ122" s="848"/>
      <c r="CK122" s="870"/>
      <c r="CL122" s="856"/>
      <c r="CM122" s="856"/>
      <c r="CN122" s="856"/>
      <c r="CO122" s="857"/>
      <c r="CP122" s="836" t="s">
        <v>474</v>
      </c>
      <c r="CQ122" s="837"/>
      <c r="CR122" s="837"/>
      <c r="CS122" s="837"/>
      <c r="CT122" s="837"/>
      <c r="CU122" s="837"/>
      <c r="CV122" s="837"/>
      <c r="CW122" s="837"/>
      <c r="CX122" s="837"/>
      <c r="CY122" s="837"/>
      <c r="CZ122" s="837"/>
      <c r="DA122" s="837"/>
      <c r="DB122" s="837"/>
      <c r="DC122" s="837"/>
      <c r="DD122" s="837"/>
      <c r="DE122" s="837"/>
      <c r="DF122" s="838"/>
      <c r="DG122" s="817">
        <v>902688</v>
      </c>
      <c r="DH122" s="818"/>
      <c r="DI122" s="818"/>
      <c r="DJ122" s="818"/>
      <c r="DK122" s="818"/>
      <c r="DL122" s="818">
        <v>898642</v>
      </c>
      <c r="DM122" s="818"/>
      <c r="DN122" s="818"/>
      <c r="DO122" s="818"/>
      <c r="DP122" s="818"/>
      <c r="DQ122" s="818">
        <v>883044</v>
      </c>
      <c r="DR122" s="818"/>
      <c r="DS122" s="818"/>
      <c r="DT122" s="818"/>
      <c r="DU122" s="818"/>
      <c r="DV122" s="795">
        <v>5.3</v>
      </c>
      <c r="DW122" s="795"/>
      <c r="DX122" s="795"/>
      <c r="DY122" s="795"/>
      <c r="DZ122" s="796"/>
    </row>
    <row r="123" spans="1:130" s="229" customFormat="1" ht="26.25" customHeight="1" x14ac:dyDescent="0.15">
      <c r="A123" s="821"/>
      <c r="B123" s="822"/>
      <c r="C123" s="816" t="s">
        <v>458</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439</v>
      </c>
      <c r="AB123" s="781"/>
      <c r="AC123" s="781"/>
      <c r="AD123" s="781"/>
      <c r="AE123" s="782"/>
      <c r="AF123" s="783" t="s">
        <v>130</v>
      </c>
      <c r="AG123" s="781"/>
      <c r="AH123" s="781"/>
      <c r="AI123" s="781"/>
      <c r="AJ123" s="782"/>
      <c r="AK123" s="783" t="s">
        <v>130</v>
      </c>
      <c r="AL123" s="781"/>
      <c r="AM123" s="781"/>
      <c r="AN123" s="781"/>
      <c r="AO123" s="782"/>
      <c r="AP123" s="825" t="s">
        <v>130</v>
      </c>
      <c r="AQ123" s="826"/>
      <c r="AR123" s="826"/>
      <c r="AS123" s="826"/>
      <c r="AT123" s="827"/>
      <c r="AU123" s="887"/>
      <c r="AV123" s="888"/>
      <c r="AW123" s="888"/>
      <c r="AX123" s="888"/>
      <c r="AY123" s="888"/>
      <c r="AZ123" s="250" t="s">
        <v>189</v>
      </c>
      <c r="BA123" s="250"/>
      <c r="BB123" s="250"/>
      <c r="BC123" s="250"/>
      <c r="BD123" s="250"/>
      <c r="BE123" s="250"/>
      <c r="BF123" s="250"/>
      <c r="BG123" s="250"/>
      <c r="BH123" s="250"/>
      <c r="BI123" s="250"/>
      <c r="BJ123" s="250"/>
      <c r="BK123" s="250"/>
      <c r="BL123" s="250"/>
      <c r="BM123" s="250"/>
      <c r="BN123" s="250"/>
      <c r="BO123" s="878" t="s">
        <v>475</v>
      </c>
      <c r="BP123" s="879"/>
      <c r="BQ123" s="833">
        <v>40511638</v>
      </c>
      <c r="BR123" s="834"/>
      <c r="BS123" s="834"/>
      <c r="BT123" s="834"/>
      <c r="BU123" s="834"/>
      <c r="BV123" s="834">
        <v>41928332</v>
      </c>
      <c r="BW123" s="834"/>
      <c r="BX123" s="834"/>
      <c r="BY123" s="834"/>
      <c r="BZ123" s="834"/>
      <c r="CA123" s="834">
        <v>41501401</v>
      </c>
      <c r="CB123" s="834"/>
      <c r="CC123" s="834"/>
      <c r="CD123" s="834"/>
      <c r="CE123" s="834"/>
      <c r="CF123" s="749"/>
      <c r="CG123" s="750"/>
      <c r="CH123" s="750"/>
      <c r="CI123" s="750"/>
      <c r="CJ123" s="835"/>
      <c r="CK123" s="870"/>
      <c r="CL123" s="856"/>
      <c r="CM123" s="856"/>
      <c r="CN123" s="856"/>
      <c r="CO123" s="857"/>
      <c r="CP123" s="836"/>
      <c r="CQ123" s="837"/>
      <c r="CR123" s="837"/>
      <c r="CS123" s="837"/>
      <c r="CT123" s="837"/>
      <c r="CU123" s="837"/>
      <c r="CV123" s="837"/>
      <c r="CW123" s="837"/>
      <c r="CX123" s="837"/>
      <c r="CY123" s="837"/>
      <c r="CZ123" s="837"/>
      <c r="DA123" s="837"/>
      <c r="DB123" s="837"/>
      <c r="DC123" s="837"/>
      <c r="DD123" s="837"/>
      <c r="DE123" s="837"/>
      <c r="DF123" s="838"/>
      <c r="DG123" s="780"/>
      <c r="DH123" s="781"/>
      <c r="DI123" s="781"/>
      <c r="DJ123" s="781"/>
      <c r="DK123" s="782"/>
      <c r="DL123" s="783"/>
      <c r="DM123" s="781"/>
      <c r="DN123" s="781"/>
      <c r="DO123" s="781"/>
      <c r="DP123" s="782"/>
      <c r="DQ123" s="783"/>
      <c r="DR123" s="781"/>
      <c r="DS123" s="781"/>
      <c r="DT123" s="781"/>
      <c r="DU123" s="782"/>
      <c r="DV123" s="825"/>
      <c r="DW123" s="826"/>
      <c r="DX123" s="826"/>
      <c r="DY123" s="826"/>
      <c r="DZ123" s="827"/>
    </row>
    <row r="124" spans="1:130" s="229" customFormat="1" ht="26.25" customHeight="1" thickBot="1" x14ac:dyDescent="0.2">
      <c r="A124" s="821"/>
      <c r="B124" s="822"/>
      <c r="C124" s="816" t="s">
        <v>461</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463</v>
      </c>
      <c r="AB124" s="781"/>
      <c r="AC124" s="781"/>
      <c r="AD124" s="781"/>
      <c r="AE124" s="782"/>
      <c r="AF124" s="783" t="s">
        <v>130</v>
      </c>
      <c r="AG124" s="781"/>
      <c r="AH124" s="781"/>
      <c r="AI124" s="781"/>
      <c r="AJ124" s="782"/>
      <c r="AK124" s="783" t="s">
        <v>130</v>
      </c>
      <c r="AL124" s="781"/>
      <c r="AM124" s="781"/>
      <c r="AN124" s="781"/>
      <c r="AO124" s="782"/>
      <c r="AP124" s="825" t="s">
        <v>130</v>
      </c>
      <c r="AQ124" s="826"/>
      <c r="AR124" s="826"/>
      <c r="AS124" s="826"/>
      <c r="AT124" s="827"/>
      <c r="AU124" s="828" t="s">
        <v>476</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89.9</v>
      </c>
      <c r="BR124" s="832"/>
      <c r="BS124" s="832"/>
      <c r="BT124" s="832"/>
      <c r="BU124" s="832"/>
      <c r="BV124" s="832">
        <v>75</v>
      </c>
      <c r="BW124" s="832"/>
      <c r="BX124" s="832"/>
      <c r="BY124" s="832"/>
      <c r="BZ124" s="832"/>
      <c r="CA124" s="832">
        <v>70.2</v>
      </c>
      <c r="CB124" s="832"/>
      <c r="CC124" s="832"/>
      <c r="CD124" s="832"/>
      <c r="CE124" s="832"/>
      <c r="CF124" s="727"/>
      <c r="CG124" s="728"/>
      <c r="CH124" s="728"/>
      <c r="CI124" s="728"/>
      <c r="CJ124" s="863"/>
      <c r="CK124" s="871"/>
      <c r="CL124" s="871"/>
      <c r="CM124" s="871"/>
      <c r="CN124" s="871"/>
      <c r="CO124" s="872"/>
      <c r="CP124" s="836" t="s">
        <v>477</v>
      </c>
      <c r="CQ124" s="837"/>
      <c r="CR124" s="837"/>
      <c r="CS124" s="837"/>
      <c r="CT124" s="837"/>
      <c r="CU124" s="837"/>
      <c r="CV124" s="837"/>
      <c r="CW124" s="837"/>
      <c r="CX124" s="837"/>
      <c r="CY124" s="837"/>
      <c r="CZ124" s="837"/>
      <c r="DA124" s="837"/>
      <c r="DB124" s="837"/>
      <c r="DC124" s="837"/>
      <c r="DD124" s="837"/>
      <c r="DE124" s="837"/>
      <c r="DF124" s="838"/>
      <c r="DG124" s="764" t="s">
        <v>130</v>
      </c>
      <c r="DH124" s="765"/>
      <c r="DI124" s="765"/>
      <c r="DJ124" s="765"/>
      <c r="DK124" s="766"/>
      <c r="DL124" s="767" t="s">
        <v>439</v>
      </c>
      <c r="DM124" s="765"/>
      <c r="DN124" s="765"/>
      <c r="DO124" s="765"/>
      <c r="DP124" s="766"/>
      <c r="DQ124" s="767" t="s">
        <v>439</v>
      </c>
      <c r="DR124" s="765"/>
      <c r="DS124" s="765"/>
      <c r="DT124" s="765"/>
      <c r="DU124" s="766"/>
      <c r="DV124" s="849" t="s">
        <v>439</v>
      </c>
      <c r="DW124" s="850"/>
      <c r="DX124" s="850"/>
      <c r="DY124" s="850"/>
      <c r="DZ124" s="851"/>
    </row>
    <row r="125" spans="1:130" s="229" customFormat="1" ht="26.25" customHeight="1" x14ac:dyDescent="0.15">
      <c r="A125" s="821"/>
      <c r="B125" s="822"/>
      <c r="C125" s="816" t="s">
        <v>464</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130</v>
      </c>
      <c r="AB125" s="781"/>
      <c r="AC125" s="781"/>
      <c r="AD125" s="781"/>
      <c r="AE125" s="782"/>
      <c r="AF125" s="783" t="s">
        <v>130</v>
      </c>
      <c r="AG125" s="781"/>
      <c r="AH125" s="781"/>
      <c r="AI125" s="781"/>
      <c r="AJ125" s="782"/>
      <c r="AK125" s="783" t="s">
        <v>130</v>
      </c>
      <c r="AL125" s="781"/>
      <c r="AM125" s="781"/>
      <c r="AN125" s="781"/>
      <c r="AO125" s="782"/>
      <c r="AP125" s="825" t="s">
        <v>130</v>
      </c>
      <c r="AQ125" s="826"/>
      <c r="AR125" s="826"/>
      <c r="AS125" s="826"/>
      <c r="AT125" s="827"/>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52" t="s">
        <v>478</v>
      </c>
      <c r="CL125" s="853"/>
      <c r="CM125" s="853"/>
      <c r="CN125" s="853"/>
      <c r="CO125" s="854"/>
      <c r="CP125" s="861" t="s">
        <v>479</v>
      </c>
      <c r="CQ125" s="809"/>
      <c r="CR125" s="809"/>
      <c r="CS125" s="809"/>
      <c r="CT125" s="809"/>
      <c r="CU125" s="809"/>
      <c r="CV125" s="809"/>
      <c r="CW125" s="809"/>
      <c r="CX125" s="809"/>
      <c r="CY125" s="809"/>
      <c r="CZ125" s="809"/>
      <c r="DA125" s="809"/>
      <c r="DB125" s="809"/>
      <c r="DC125" s="809"/>
      <c r="DD125" s="809"/>
      <c r="DE125" s="809"/>
      <c r="DF125" s="810"/>
      <c r="DG125" s="862" t="s">
        <v>130</v>
      </c>
      <c r="DH125" s="843"/>
      <c r="DI125" s="843"/>
      <c r="DJ125" s="843"/>
      <c r="DK125" s="843"/>
      <c r="DL125" s="843" t="s">
        <v>130</v>
      </c>
      <c r="DM125" s="843"/>
      <c r="DN125" s="843"/>
      <c r="DO125" s="843"/>
      <c r="DP125" s="843"/>
      <c r="DQ125" s="843" t="s">
        <v>130</v>
      </c>
      <c r="DR125" s="843"/>
      <c r="DS125" s="843"/>
      <c r="DT125" s="843"/>
      <c r="DU125" s="843"/>
      <c r="DV125" s="844" t="s">
        <v>130</v>
      </c>
      <c r="DW125" s="844"/>
      <c r="DX125" s="844"/>
      <c r="DY125" s="844"/>
      <c r="DZ125" s="845"/>
    </row>
    <row r="126" spans="1:130" s="229" customFormat="1" ht="26.25" customHeight="1" thickBot="1" x14ac:dyDescent="0.2">
      <c r="A126" s="821"/>
      <c r="B126" s="822"/>
      <c r="C126" s="816" t="s">
        <v>466</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130</v>
      </c>
      <c r="AB126" s="781"/>
      <c r="AC126" s="781"/>
      <c r="AD126" s="781"/>
      <c r="AE126" s="782"/>
      <c r="AF126" s="783" t="s">
        <v>130</v>
      </c>
      <c r="AG126" s="781"/>
      <c r="AH126" s="781"/>
      <c r="AI126" s="781"/>
      <c r="AJ126" s="782"/>
      <c r="AK126" s="783" t="s">
        <v>130</v>
      </c>
      <c r="AL126" s="781"/>
      <c r="AM126" s="781"/>
      <c r="AN126" s="781"/>
      <c r="AO126" s="782"/>
      <c r="AP126" s="825" t="s">
        <v>130</v>
      </c>
      <c r="AQ126" s="826"/>
      <c r="AR126" s="826"/>
      <c r="AS126" s="826"/>
      <c r="AT126" s="827"/>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55"/>
      <c r="CL126" s="856"/>
      <c r="CM126" s="856"/>
      <c r="CN126" s="856"/>
      <c r="CO126" s="857"/>
      <c r="CP126" s="816" t="s">
        <v>480</v>
      </c>
      <c r="CQ126" s="753"/>
      <c r="CR126" s="753"/>
      <c r="CS126" s="753"/>
      <c r="CT126" s="753"/>
      <c r="CU126" s="753"/>
      <c r="CV126" s="753"/>
      <c r="CW126" s="753"/>
      <c r="CX126" s="753"/>
      <c r="CY126" s="753"/>
      <c r="CZ126" s="753"/>
      <c r="DA126" s="753"/>
      <c r="DB126" s="753"/>
      <c r="DC126" s="753"/>
      <c r="DD126" s="753"/>
      <c r="DE126" s="753"/>
      <c r="DF126" s="754"/>
      <c r="DG126" s="817" t="s">
        <v>439</v>
      </c>
      <c r="DH126" s="818"/>
      <c r="DI126" s="818"/>
      <c r="DJ126" s="818"/>
      <c r="DK126" s="818"/>
      <c r="DL126" s="818" t="s">
        <v>130</v>
      </c>
      <c r="DM126" s="818"/>
      <c r="DN126" s="818"/>
      <c r="DO126" s="818"/>
      <c r="DP126" s="818"/>
      <c r="DQ126" s="818" t="s">
        <v>130</v>
      </c>
      <c r="DR126" s="818"/>
      <c r="DS126" s="818"/>
      <c r="DT126" s="818"/>
      <c r="DU126" s="818"/>
      <c r="DV126" s="795" t="s">
        <v>439</v>
      </c>
      <c r="DW126" s="795"/>
      <c r="DX126" s="795"/>
      <c r="DY126" s="795"/>
      <c r="DZ126" s="796"/>
    </row>
    <row r="127" spans="1:130" s="229" customFormat="1" ht="26.25" customHeight="1" x14ac:dyDescent="0.15">
      <c r="A127" s="823"/>
      <c r="B127" s="824"/>
      <c r="C127" s="839" t="s">
        <v>481</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t="s">
        <v>439</v>
      </c>
      <c r="AB127" s="781"/>
      <c r="AC127" s="781"/>
      <c r="AD127" s="781"/>
      <c r="AE127" s="782"/>
      <c r="AF127" s="783" t="s">
        <v>439</v>
      </c>
      <c r="AG127" s="781"/>
      <c r="AH127" s="781"/>
      <c r="AI127" s="781"/>
      <c r="AJ127" s="782"/>
      <c r="AK127" s="783" t="s">
        <v>130</v>
      </c>
      <c r="AL127" s="781"/>
      <c r="AM127" s="781"/>
      <c r="AN127" s="781"/>
      <c r="AO127" s="782"/>
      <c r="AP127" s="825" t="s">
        <v>130</v>
      </c>
      <c r="AQ127" s="826"/>
      <c r="AR127" s="826"/>
      <c r="AS127" s="826"/>
      <c r="AT127" s="827"/>
      <c r="AU127" s="231"/>
      <c r="AV127" s="231"/>
      <c r="AW127" s="231"/>
      <c r="AX127" s="842" t="s">
        <v>482</v>
      </c>
      <c r="AY127" s="813"/>
      <c r="AZ127" s="813"/>
      <c r="BA127" s="813"/>
      <c r="BB127" s="813"/>
      <c r="BC127" s="813"/>
      <c r="BD127" s="813"/>
      <c r="BE127" s="814"/>
      <c r="BF127" s="812" t="s">
        <v>483</v>
      </c>
      <c r="BG127" s="813"/>
      <c r="BH127" s="813"/>
      <c r="BI127" s="813"/>
      <c r="BJ127" s="813"/>
      <c r="BK127" s="813"/>
      <c r="BL127" s="814"/>
      <c r="BM127" s="812" t="s">
        <v>484</v>
      </c>
      <c r="BN127" s="813"/>
      <c r="BO127" s="813"/>
      <c r="BP127" s="813"/>
      <c r="BQ127" s="813"/>
      <c r="BR127" s="813"/>
      <c r="BS127" s="814"/>
      <c r="BT127" s="812" t="s">
        <v>485</v>
      </c>
      <c r="BU127" s="813"/>
      <c r="BV127" s="813"/>
      <c r="BW127" s="813"/>
      <c r="BX127" s="813"/>
      <c r="BY127" s="813"/>
      <c r="BZ127" s="815"/>
      <c r="CA127" s="231"/>
      <c r="CB127" s="231"/>
      <c r="CC127" s="231"/>
      <c r="CD127" s="254"/>
      <c r="CE127" s="254"/>
      <c r="CF127" s="254"/>
      <c r="CG127" s="231"/>
      <c r="CH127" s="231"/>
      <c r="CI127" s="231"/>
      <c r="CJ127" s="253"/>
      <c r="CK127" s="855"/>
      <c r="CL127" s="856"/>
      <c r="CM127" s="856"/>
      <c r="CN127" s="856"/>
      <c r="CO127" s="857"/>
      <c r="CP127" s="816" t="s">
        <v>486</v>
      </c>
      <c r="CQ127" s="753"/>
      <c r="CR127" s="753"/>
      <c r="CS127" s="753"/>
      <c r="CT127" s="753"/>
      <c r="CU127" s="753"/>
      <c r="CV127" s="753"/>
      <c r="CW127" s="753"/>
      <c r="CX127" s="753"/>
      <c r="CY127" s="753"/>
      <c r="CZ127" s="753"/>
      <c r="DA127" s="753"/>
      <c r="DB127" s="753"/>
      <c r="DC127" s="753"/>
      <c r="DD127" s="753"/>
      <c r="DE127" s="753"/>
      <c r="DF127" s="754"/>
      <c r="DG127" s="817" t="s">
        <v>130</v>
      </c>
      <c r="DH127" s="818"/>
      <c r="DI127" s="818"/>
      <c r="DJ127" s="818"/>
      <c r="DK127" s="818"/>
      <c r="DL127" s="818" t="s">
        <v>130</v>
      </c>
      <c r="DM127" s="818"/>
      <c r="DN127" s="818"/>
      <c r="DO127" s="818"/>
      <c r="DP127" s="818"/>
      <c r="DQ127" s="818" t="s">
        <v>130</v>
      </c>
      <c r="DR127" s="818"/>
      <c r="DS127" s="818"/>
      <c r="DT127" s="818"/>
      <c r="DU127" s="818"/>
      <c r="DV127" s="795" t="s">
        <v>130</v>
      </c>
      <c r="DW127" s="795"/>
      <c r="DX127" s="795"/>
      <c r="DY127" s="795"/>
      <c r="DZ127" s="796"/>
    </row>
    <row r="128" spans="1:130" s="229" customFormat="1" ht="26.25" customHeight="1" thickBot="1" x14ac:dyDescent="0.2">
      <c r="A128" s="797" t="s">
        <v>487</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488</v>
      </c>
      <c r="X128" s="799"/>
      <c r="Y128" s="799"/>
      <c r="Z128" s="800"/>
      <c r="AA128" s="801">
        <v>283478</v>
      </c>
      <c r="AB128" s="802"/>
      <c r="AC128" s="802"/>
      <c r="AD128" s="802"/>
      <c r="AE128" s="803"/>
      <c r="AF128" s="804">
        <v>283594</v>
      </c>
      <c r="AG128" s="802"/>
      <c r="AH128" s="802"/>
      <c r="AI128" s="802"/>
      <c r="AJ128" s="803"/>
      <c r="AK128" s="804">
        <v>270517</v>
      </c>
      <c r="AL128" s="802"/>
      <c r="AM128" s="802"/>
      <c r="AN128" s="802"/>
      <c r="AO128" s="803"/>
      <c r="AP128" s="805"/>
      <c r="AQ128" s="806"/>
      <c r="AR128" s="806"/>
      <c r="AS128" s="806"/>
      <c r="AT128" s="807"/>
      <c r="AU128" s="231"/>
      <c r="AV128" s="231"/>
      <c r="AW128" s="231"/>
      <c r="AX128" s="808" t="s">
        <v>489</v>
      </c>
      <c r="AY128" s="809"/>
      <c r="AZ128" s="809"/>
      <c r="BA128" s="809"/>
      <c r="BB128" s="809"/>
      <c r="BC128" s="809"/>
      <c r="BD128" s="809"/>
      <c r="BE128" s="810"/>
      <c r="BF128" s="787" t="s">
        <v>130</v>
      </c>
      <c r="BG128" s="788"/>
      <c r="BH128" s="788"/>
      <c r="BI128" s="788"/>
      <c r="BJ128" s="788"/>
      <c r="BK128" s="788"/>
      <c r="BL128" s="811"/>
      <c r="BM128" s="787">
        <v>12.52</v>
      </c>
      <c r="BN128" s="788"/>
      <c r="BO128" s="788"/>
      <c r="BP128" s="788"/>
      <c r="BQ128" s="788"/>
      <c r="BR128" s="788"/>
      <c r="BS128" s="811"/>
      <c r="BT128" s="787">
        <v>20</v>
      </c>
      <c r="BU128" s="788"/>
      <c r="BV128" s="788"/>
      <c r="BW128" s="788"/>
      <c r="BX128" s="788"/>
      <c r="BY128" s="788"/>
      <c r="BZ128" s="789"/>
      <c r="CA128" s="254"/>
      <c r="CB128" s="254"/>
      <c r="CC128" s="254"/>
      <c r="CD128" s="254"/>
      <c r="CE128" s="254"/>
      <c r="CF128" s="254"/>
      <c r="CG128" s="231"/>
      <c r="CH128" s="231"/>
      <c r="CI128" s="231"/>
      <c r="CJ128" s="253"/>
      <c r="CK128" s="858"/>
      <c r="CL128" s="859"/>
      <c r="CM128" s="859"/>
      <c r="CN128" s="859"/>
      <c r="CO128" s="860"/>
      <c r="CP128" s="790" t="s">
        <v>490</v>
      </c>
      <c r="CQ128" s="731"/>
      <c r="CR128" s="731"/>
      <c r="CS128" s="731"/>
      <c r="CT128" s="731"/>
      <c r="CU128" s="731"/>
      <c r="CV128" s="731"/>
      <c r="CW128" s="731"/>
      <c r="CX128" s="731"/>
      <c r="CY128" s="731"/>
      <c r="CZ128" s="731"/>
      <c r="DA128" s="731"/>
      <c r="DB128" s="731"/>
      <c r="DC128" s="731"/>
      <c r="DD128" s="731"/>
      <c r="DE128" s="731"/>
      <c r="DF128" s="732"/>
      <c r="DG128" s="791" t="s">
        <v>130</v>
      </c>
      <c r="DH128" s="792"/>
      <c r="DI128" s="792"/>
      <c r="DJ128" s="792"/>
      <c r="DK128" s="792"/>
      <c r="DL128" s="792" t="s">
        <v>130</v>
      </c>
      <c r="DM128" s="792"/>
      <c r="DN128" s="792"/>
      <c r="DO128" s="792"/>
      <c r="DP128" s="792"/>
      <c r="DQ128" s="792" t="s">
        <v>130</v>
      </c>
      <c r="DR128" s="792"/>
      <c r="DS128" s="792"/>
      <c r="DT128" s="792"/>
      <c r="DU128" s="792"/>
      <c r="DV128" s="793" t="s">
        <v>130</v>
      </c>
      <c r="DW128" s="793"/>
      <c r="DX128" s="793"/>
      <c r="DY128" s="793"/>
      <c r="DZ128" s="794"/>
    </row>
    <row r="129" spans="1:131" s="229" customFormat="1" ht="26.25" customHeight="1" x14ac:dyDescent="0.15">
      <c r="A129" s="775" t="s">
        <v>107</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491</v>
      </c>
      <c r="X129" s="778"/>
      <c r="Y129" s="778"/>
      <c r="Z129" s="779"/>
      <c r="AA129" s="780">
        <v>19288469</v>
      </c>
      <c r="AB129" s="781"/>
      <c r="AC129" s="781"/>
      <c r="AD129" s="781"/>
      <c r="AE129" s="782"/>
      <c r="AF129" s="783">
        <v>19982102</v>
      </c>
      <c r="AG129" s="781"/>
      <c r="AH129" s="781"/>
      <c r="AI129" s="781"/>
      <c r="AJ129" s="782"/>
      <c r="AK129" s="783">
        <v>19645837</v>
      </c>
      <c r="AL129" s="781"/>
      <c r="AM129" s="781"/>
      <c r="AN129" s="781"/>
      <c r="AO129" s="782"/>
      <c r="AP129" s="784"/>
      <c r="AQ129" s="785"/>
      <c r="AR129" s="785"/>
      <c r="AS129" s="785"/>
      <c r="AT129" s="786"/>
      <c r="AU129" s="232"/>
      <c r="AV129" s="232"/>
      <c r="AW129" s="232"/>
      <c r="AX129" s="752" t="s">
        <v>492</v>
      </c>
      <c r="AY129" s="753"/>
      <c r="AZ129" s="753"/>
      <c r="BA129" s="753"/>
      <c r="BB129" s="753"/>
      <c r="BC129" s="753"/>
      <c r="BD129" s="753"/>
      <c r="BE129" s="754"/>
      <c r="BF129" s="771" t="s">
        <v>130</v>
      </c>
      <c r="BG129" s="772"/>
      <c r="BH129" s="772"/>
      <c r="BI129" s="772"/>
      <c r="BJ129" s="772"/>
      <c r="BK129" s="772"/>
      <c r="BL129" s="773"/>
      <c r="BM129" s="771">
        <v>17.52</v>
      </c>
      <c r="BN129" s="772"/>
      <c r="BO129" s="772"/>
      <c r="BP129" s="772"/>
      <c r="BQ129" s="772"/>
      <c r="BR129" s="772"/>
      <c r="BS129" s="773"/>
      <c r="BT129" s="771">
        <v>30</v>
      </c>
      <c r="BU129" s="772"/>
      <c r="BV129" s="772"/>
      <c r="BW129" s="772"/>
      <c r="BX129" s="772"/>
      <c r="BY129" s="772"/>
      <c r="BZ129" s="774"/>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75" t="s">
        <v>493</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494</v>
      </c>
      <c r="X130" s="778"/>
      <c r="Y130" s="778"/>
      <c r="Z130" s="779"/>
      <c r="AA130" s="780">
        <v>3088998</v>
      </c>
      <c r="AB130" s="781"/>
      <c r="AC130" s="781"/>
      <c r="AD130" s="781"/>
      <c r="AE130" s="782"/>
      <c r="AF130" s="783">
        <v>2900308</v>
      </c>
      <c r="AG130" s="781"/>
      <c r="AH130" s="781"/>
      <c r="AI130" s="781"/>
      <c r="AJ130" s="782"/>
      <c r="AK130" s="783">
        <v>2868488</v>
      </c>
      <c r="AL130" s="781"/>
      <c r="AM130" s="781"/>
      <c r="AN130" s="781"/>
      <c r="AO130" s="782"/>
      <c r="AP130" s="784"/>
      <c r="AQ130" s="785"/>
      <c r="AR130" s="785"/>
      <c r="AS130" s="785"/>
      <c r="AT130" s="786"/>
      <c r="AU130" s="232"/>
      <c r="AV130" s="232"/>
      <c r="AW130" s="232"/>
      <c r="AX130" s="752" t="s">
        <v>495</v>
      </c>
      <c r="AY130" s="753"/>
      <c r="AZ130" s="753"/>
      <c r="BA130" s="753"/>
      <c r="BB130" s="753"/>
      <c r="BC130" s="753"/>
      <c r="BD130" s="753"/>
      <c r="BE130" s="754"/>
      <c r="BF130" s="755">
        <v>12.9</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496</v>
      </c>
      <c r="X131" s="762"/>
      <c r="Y131" s="762"/>
      <c r="Z131" s="763"/>
      <c r="AA131" s="764">
        <v>16199471</v>
      </c>
      <c r="AB131" s="765"/>
      <c r="AC131" s="765"/>
      <c r="AD131" s="765"/>
      <c r="AE131" s="766"/>
      <c r="AF131" s="767">
        <v>17081794</v>
      </c>
      <c r="AG131" s="765"/>
      <c r="AH131" s="765"/>
      <c r="AI131" s="765"/>
      <c r="AJ131" s="766"/>
      <c r="AK131" s="767">
        <v>16777349</v>
      </c>
      <c r="AL131" s="765"/>
      <c r="AM131" s="765"/>
      <c r="AN131" s="765"/>
      <c r="AO131" s="766"/>
      <c r="AP131" s="768"/>
      <c r="AQ131" s="769"/>
      <c r="AR131" s="769"/>
      <c r="AS131" s="769"/>
      <c r="AT131" s="770"/>
      <c r="AU131" s="232"/>
      <c r="AV131" s="232"/>
      <c r="AW131" s="232"/>
      <c r="AX131" s="730" t="s">
        <v>497</v>
      </c>
      <c r="AY131" s="731"/>
      <c r="AZ131" s="731"/>
      <c r="BA131" s="731"/>
      <c r="BB131" s="731"/>
      <c r="BC131" s="731"/>
      <c r="BD131" s="731"/>
      <c r="BE131" s="732"/>
      <c r="BF131" s="733">
        <v>70.2</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39" t="s">
        <v>498</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499</v>
      </c>
      <c r="W132" s="743"/>
      <c r="X132" s="743"/>
      <c r="Y132" s="743"/>
      <c r="Z132" s="744"/>
      <c r="AA132" s="745">
        <v>12.43732589</v>
      </c>
      <c r="AB132" s="746"/>
      <c r="AC132" s="746"/>
      <c r="AD132" s="746"/>
      <c r="AE132" s="747"/>
      <c r="AF132" s="748">
        <v>13.00847557</v>
      </c>
      <c r="AG132" s="746"/>
      <c r="AH132" s="746"/>
      <c r="AI132" s="746"/>
      <c r="AJ132" s="747"/>
      <c r="AK132" s="748">
        <v>13.51736797</v>
      </c>
      <c r="AL132" s="746"/>
      <c r="AM132" s="746"/>
      <c r="AN132" s="746"/>
      <c r="AO132" s="747"/>
      <c r="AP132" s="749"/>
      <c r="AQ132" s="750"/>
      <c r="AR132" s="750"/>
      <c r="AS132" s="750"/>
      <c r="AT132" s="75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500</v>
      </c>
      <c r="W133" s="722"/>
      <c r="X133" s="722"/>
      <c r="Y133" s="722"/>
      <c r="Z133" s="723"/>
      <c r="AA133" s="724">
        <v>13.3</v>
      </c>
      <c r="AB133" s="725"/>
      <c r="AC133" s="725"/>
      <c r="AD133" s="725"/>
      <c r="AE133" s="726"/>
      <c r="AF133" s="724">
        <v>12.9</v>
      </c>
      <c r="AG133" s="725"/>
      <c r="AH133" s="725"/>
      <c r="AI133" s="725"/>
      <c r="AJ133" s="726"/>
      <c r="AK133" s="724">
        <v>12.9</v>
      </c>
      <c r="AL133" s="725"/>
      <c r="AM133" s="725"/>
      <c r="AN133" s="725"/>
      <c r="AO133" s="726"/>
      <c r="AP133" s="727"/>
      <c r="AQ133" s="728"/>
      <c r="AR133" s="728"/>
      <c r="AS133" s="728"/>
      <c r="AT133" s="729"/>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DAaWC6fdQBEw2V3yc3D4D9/jTF5Op71jkbCp60oDmYFw+Cpq6cC6yDi0+SZzyNfbRoi+ZsBao6vD4blEIgiDBw==" saltValue="7IyV/jyVzQ+Uegb7NSbt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8" orientation="portrait" cellComments="asDisplayed"/>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70" zoomScaleNormal="85" zoomScaleSheetLayoutView="7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501</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9WHtkHe1lHY1TVVZrhb3j+O/Xap7kGLGgDrMZwcAqBmBkyno7aZNm5cVm20tzZuwPmTaTTgcfO5ubTDUADT3CQ==" saltValue="gO0fTI60mj5tpkdPDsdBe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RBri0SxiWV/+lRx5Grd59YrBEdQms+wXuMbfUbfPWgPL+Aepvgm4AO4ILvIwSAJ9Lv3PWZ7zcJqJuq4ELdPHg==" saltValue="Xa1ovhxuEIQlaiaoP84I3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zoomScale="80" zoomScaleSheetLayoutView="8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503</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28" t="s">
        <v>504</v>
      </c>
      <c r="AP7" s="271"/>
      <c r="AQ7" s="272" t="s">
        <v>505</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9"/>
      <c r="AP8" s="277" t="s">
        <v>506</v>
      </c>
      <c r="AQ8" s="278" t="s">
        <v>507</v>
      </c>
      <c r="AR8" s="279" t="s">
        <v>508</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40" t="s">
        <v>509</v>
      </c>
      <c r="AL9" s="1141"/>
      <c r="AM9" s="1141"/>
      <c r="AN9" s="1142"/>
      <c r="AO9" s="280">
        <v>5914745</v>
      </c>
      <c r="AP9" s="280">
        <v>67915</v>
      </c>
      <c r="AQ9" s="281">
        <v>65316</v>
      </c>
      <c r="AR9" s="282">
        <v>4</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40" t="s">
        <v>510</v>
      </c>
      <c r="AL10" s="1141"/>
      <c r="AM10" s="1141"/>
      <c r="AN10" s="1142"/>
      <c r="AO10" s="283">
        <v>780261</v>
      </c>
      <c r="AP10" s="283">
        <v>8959</v>
      </c>
      <c r="AQ10" s="284">
        <v>6075</v>
      </c>
      <c r="AR10" s="285">
        <v>47.5</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40" t="s">
        <v>511</v>
      </c>
      <c r="AL11" s="1141"/>
      <c r="AM11" s="1141"/>
      <c r="AN11" s="1142"/>
      <c r="AO11" s="283">
        <v>322252</v>
      </c>
      <c r="AP11" s="283">
        <v>3700</v>
      </c>
      <c r="AQ11" s="284">
        <v>1232</v>
      </c>
      <c r="AR11" s="285">
        <v>200.3</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40" t="s">
        <v>512</v>
      </c>
      <c r="AL12" s="1141"/>
      <c r="AM12" s="1141"/>
      <c r="AN12" s="1142"/>
      <c r="AO12" s="283" t="s">
        <v>513</v>
      </c>
      <c r="AP12" s="283" t="s">
        <v>513</v>
      </c>
      <c r="AQ12" s="284">
        <v>18</v>
      </c>
      <c r="AR12" s="285" t="s">
        <v>513</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40" t="s">
        <v>514</v>
      </c>
      <c r="AL13" s="1141"/>
      <c r="AM13" s="1141"/>
      <c r="AN13" s="1142"/>
      <c r="AO13" s="283">
        <v>212085</v>
      </c>
      <c r="AP13" s="283">
        <v>2435</v>
      </c>
      <c r="AQ13" s="284">
        <v>2791</v>
      </c>
      <c r="AR13" s="285">
        <v>-12.8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40" t="s">
        <v>515</v>
      </c>
      <c r="AL14" s="1141"/>
      <c r="AM14" s="1141"/>
      <c r="AN14" s="1142"/>
      <c r="AO14" s="283">
        <v>211622</v>
      </c>
      <c r="AP14" s="283">
        <v>2430</v>
      </c>
      <c r="AQ14" s="284">
        <v>1364</v>
      </c>
      <c r="AR14" s="285">
        <v>78.2</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43" t="s">
        <v>516</v>
      </c>
      <c r="AL15" s="1144"/>
      <c r="AM15" s="1144"/>
      <c r="AN15" s="1145"/>
      <c r="AO15" s="283">
        <v>-490680</v>
      </c>
      <c r="AP15" s="283">
        <v>-5634</v>
      </c>
      <c r="AQ15" s="284">
        <v>-4006</v>
      </c>
      <c r="AR15" s="285">
        <v>40.6</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43" t="s">
        <v>189</v>
      </c>
      <c r="AL16" s="1144"/>
      <c r="AM16" s="1144"/>
      <c r="AN16" s="1145"/>
      <c r="AO16" s="283">
        <v>6950285</v>
      </c>
      <c r="AP16" s="283">
        <v>79806</v>
      </c>
      <c r="AQ16" s="284">
        <v>72790</v>
      </c>
      <c r="AR16" s="285">
        <v>9.6</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517</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518</v>
      </c>
      <c r="AP20" s="292" t="s">
        <v>519</v>
      </c>
      <c r="AQ20" s="293" t="s">
        <v>520</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46" t="s">
        <v>521</v>
      </c>
      <c r="AL21" s="1147"/>
      <c r="AM21" s="1147"/>
      <c r="AN21" s="1148"/>
      <c r="AO21" s="296">
        <v>6.32</v>
      </c>
      <c r="AP21" s="297">
        <v>6.54</v>
      </c>
      <c r="AQ21" s="298">
        <v>-0.22</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46" t="s">
        <v>522</v>
      </c>
      <c r="AL22" s="1147"/>
      <c r="AM22" s="1147"/>
      <c r="AN22" s="1148"/>
      <c r="AO22" s="301">
        <v>99.4</v>
      </c>
      <c r="AP22" s="302">
        <v>98.3</v>
      </c>
      <c r="AQ22" s="303">
        <v>1.1000000000000001</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39" t="s">
        <v>523</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c r="AT26" s="266"/>
    </row>
    <row r="27" spans="1:46" x14ac:dyDescent="0.15">
      <c r="A27" s="308"/>
      <c r="AO27" s="261"/>
      <c r="AP27" s="261"/>
      <c r="AQ27" s="261"/>
      <c r="AR27" s="261"/>
      <c r="AS27" s="261"/>
      <c r="AT27" s="261"/>
    </row>
    <row r="28" spans="1:46" ht="17.25" x14ac:dyDescent="0.15">
      <c r="A28" s="262" t="s">
        <v>524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525</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28" t="s">
        <v>504</v>
      </c>
      <c r="AP30" s="271"/>
      <c r="AQ30" s="272" t="s">
        <v>505</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9"/>
      <c r="AP31" s="277" t="s">
        <v>506</v>
      </c>
      <c r="AQ31" s="278" t="s">
        <v>507</v>
      </c>
      <c r="AR31" s="279" t="s">
        <v>508</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0" t="s">
        <v>526</v>
      </c>
      <c r="AL32" s="1131"/>
      <c r="AM32" s="1131"/>
      <c r="AN32" s="1132"/>
      <c r="AO32" s="311">
        <v>4114428</v>
      </c>
      <c r="AP32" s="311">
        <v>47243</v>
      </c>
      <c r="AQ32" s="312">
        <v>35011</v>
      </c>
      <c r="AR32" s="313">
        <v>34.9</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0" t="s">
        <v>527</v>
      </c>
      <c r="AL33" s="1131"/>
      <c r="AM33" s="1131"/>
      <c r="AN33" s="1132"/>
      <c r="AO33" s="311" t="s">
        <v>513</v>
      </c>
      <c r="AP33" s="311" t="s">
        <v>513</v>
      </c>
      <c r="AQ33" s="312" t="s">
        <v>513</v>
      </c>
      <c r="AR33" s="313" t="s">
        <v>513</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0" t="s">
        <v>528</v>
      </c>
      <c r="AL34" s="1131"/>
      <c r="AM34" s="1131"/>
      <c r="AN34" s="1132"/>
      <c r="AO34" s="311" t="s">
        <v>513</v>
      </c>
      <c r="AP34" s="311" t="s">
        <v>513</v>
      </c>
      <c r="AQ34" s="312">
        <v>4</v>
      </c>
      <c r="AR34" s="313" t="s">
        <v>513</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0" t="s">
        <v>529</v>
      </c>
      <c r="AL35" s="1131"/>
      <c r="AM35" s="1131"/>
      <c r="AN35" s="1132"/>
      <c r="AO35" s="311">
        <v>1224554</v>
      </c>
      <c r="AP35" s="311">
        <v>14061</v>
      </c>
      <c r="AQ35" s="312">
        <v>8351</v>
      </c>
      <c r="AR35" s="313">
        <v>68.400000000000006</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0" t="s">
        <v>530</v>
      </c>
      <c r="AL36" s="1131"/>
      <c r="AM36" s="1131"/>
      <c r="AN36" s="1132"/>
      <c r="AO36" s="311">
        <v>67879</v>
      </c>
      <c r="AP36" s="311">
        <v>779</v>
      </c>
      <c r="AQ36" s="312">
        <v>1645</v>
      </c>
      <c r="AR36" s="313">
        <v>-52.6</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0" t="s">
        <v>531</v>
      </c>
      <c r="AL37" s="1131"/>
      <c r="AM37" s="1131"/>
      <c r="AN37" s="1132"/>
      <c r="AO37" s="311" t="s">
        <v>513</v>
      </c>
      <c r="AP37" s="311" t="s">
        <v>513</v>
      </c>
      <c r="AQ37" s="312">
        <v>1050</v>
      </c>
      <c r="AR37" s="313" t="s">
        <v>513</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3" t="s">
        <v>532</v>
      </c>
      <c r="AL38" s="1134"/>
      <c r="AM38" s="1134"/>
      <c r="AN38" s="1135"/>
      <c r="AO38" s="314" t="s">
        <v>513</v>
      </c>
      <c r="AP38" s="314" t="s">
        <v>513</v>
      </c>
      <c r="AQ38" s="315">
        <v>1</v>
      </c>
      <c r="AR38" s="303" t="s">
        <v>513</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3" t="s">
        <v>533</v>
      </c>
      <c r="AL39" s="1134"/>
      <c r="AM39" s="1134"/>
      <c r="AN39" s="1135"/>
      <c r="AO39" s="311">
        <v>-270517</v>
      </c>
      <c r="AP39" s="311">
        <v>-3106</v>
      </c>
      <c r="AQ39" s="312">
        <v>-5851</v>
      </c>
      <c r="AR39" s="313">
        <v>-46.9</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0" t="s">
        <v>534</v>
      </c>
      <c r="AL40" s="1131"/>
      <c r="AM40" s="1131"/>
      <c r="AN40" s="1132"/>
      <c r="AO40" s="311">
        <v>-2868488</v>
      </c>
      <c r="AP40" s="311">
        <v>-32937</v>
      </c>
      <c r="AQ40" s="312">
        <v>-27858</v>
      </c>
      <c r="AR40" s="313">
        <v>18.2</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6" t="s">
        <v>303</v>
      </c>
      <c r="AL41" s="1137"/>
      <c r="AM41" s="1137"/>
      <c r="AN41" s="1138"/>
      <c r="AO41" s="311">
        <v>2267856</v>
      </c>
      <c r="AP41" s="311">
        <v>26040</v>
      </c>
      <c r="AQ41" s="312">
        <v>12351</v>
      </c>
      <c r="AR41" s="313">
        <v>110.8</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535</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536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537</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3" t="s">
        <v>504</v>
      </c>
      <c r="AN49" s="1125" t="s">
        <v>538</v>
      </c>
      <c r="AO49" s="1126"/>
      <c r="AP49" s="1126"/>
      <c r="AQ49" s="1126"/>
      <c r="AR49" s="1127"/>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4"/>
      <c r="AN50" s="327" t="s">
        <v>539</v>
      </c>
      <c r="AO50" s="328" t="s">
        <v>540</v>
      </c>
      <c r="AP50" s="329" t="s">
        <v>541</v>
      </c>
      <c r="AQ50" s="330" t="s">
        <v>542</v>
      </c>
      <c r="AR50" s="331" t="s">
        <v>543</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544</v>
      </c>
      <c r="AL51" s="324"/>
      <c r="AM51" s="332">
        <v>2908165</v>
      </c>
      <c r="AN51" s="333">
        <v>32642</v>
      </c>
      <c r="AO51" s="334">
        <v>-48.3</v>
      </c>
      <c r="AP51" s="335">
        <v>41934</v>
      </c>
      <c r="AQ51" s="336">
        <v>-12.3</v>
      </c>
      <c r="AR51" s="337">
        <v>-36</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545</v>
      </c>
      <c r="AM52" s="340">
        <v>1264965</v>
      </c>
      <c r="AN52" s="341">
        <v>14198</v>
      </c>
      <c r="AO52" s="342">
        <v>-57.6</v>
      </c>
      <c r="AP52" s="343">
        <v>23352</v>
      </c>
      <c r="AQ52" s="344">
        <v>-9.6999999999999993</v>
      </c>
      <c r="AR52" s="345">
        <v>-47.9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546</v>
      </c>
      <c r="AL53" s="324"/>
      <c r="AM53" s="332">
        <v>4490088</v>
      </c>
      <c r="AN53" s="333">
        <v>50757</v>
      </c>
      <c r="AO53" s="334">
        <v>55.5</v>
      </c>
      <c r="AP53" s="335">
        <v>45588</v>
      </c>
      <c r="AQ53" s="336">
        <v>8.6999999999999993</v>
      </c>
      <c r="AR53" s="337">
        <v>46.8</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545</v>
      </c>
      <c r="AM54" s="340">
        <v>2742299</v>
      </c>
      <c r="AN54" s="341">
        <v>31000</v>
      </c>
      <c r="AO54" s="342">
        <v>118.3</v>
      </c>
      <c r="AP54" s="343">
        <v>24150</v>
      </c>
      <c r="AQ54" s="344">
        <v>3.4</v>
      </c>
      <c r="AR54" s="345">
        <v>114.9</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547</v>
      </c>
      <c r="AL55" s="324"/>
      <c r="AM55" s="332">
        <v>2668734</v>
      </c>
      <c r="AN55" s="333">
        <v>30379</v>
      </c>
      <c r="AO55" s="334">
        <v>-40.1</v>
      </c>
      <c r="AP55" s="335">
        <v>45483</v>
      </c>
      <c r="AQ55" s="336">
        <v>-0.2</v>
      </c>
      <c r="AR55" s="337">
        <v>-39.9</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545</v>
      </c>
      <c r="AM56" s="340">
        <v>1322629</v>
      </c>
      <c r="AN56" s="341">
        <v>15056</v>
      </c>
      <c r="AO56" s="342">
        <v>-51.4</v>
      </c>
      <c r="AP56" s="343">
        <v>24241</v>
      </c>
      <c r="AQ56" s="344">
        <v>0.4</v>
      </c>
      <c r="AR56" s="345">
        <v>-51.8</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548</v>
      </c>
      <c r="AL57" s="324"/>
      <c r="AM57" s="332">
        <v>4274556</v>
      </c>
      <c r="AN57" s="333">
        <v>48842</v>
      </c>
      <c r="AO57" s="334">
        <v>60.8</v>
      </c>
      <c r="AP57" s="335">
        <v>45945</v>
      </c>
      <c r="AQ57" s="336">
        <v>1</v>
      </c>
      <c r="AR57" s="337">
        <v>59.8</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545</v>
      </c>
      <c r="AM58" s="340">
        <v>2103669</v>
      </c>
      <c r="AN58" s="341">
        <v>24037</v>
      </c>
      <c r="AO58" s="342">
        <v>59.7</v>
      </c>
      <c r="AP58" s="343">
        <v>25180</v>
      </c>
      <c r="AQ58" s="344">
        <v>3.9</v>
      </c>
      <c r="AR58" s="345">
        <v>55.8</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549</v>
      </c>
      <c r="AL59" s="324"/>
      <c r="AM59" s="332">
        <v>4531560</v>
      </c>
      <c r="AN59" s="333">
        <v>52033</v>
      </c>
      <c r="AO59" s="334">
        <v>6.5</v>
      </c>
      <c r="AP59" s="335">
        <v>44475</v>
      </c>
      <c r="AQ59" s="336">
        <v>-3.2</v>
      </c>
      <c r="AR59" s="337">
        <v>9.6999999999999993</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545</v>
      </c>
      <c r="AM60" s="340">
        <v>1865056</v>
      </c>
      <c r="AN60" s="341">
        <v>21415</v>
      </c>
      <c r="AO60" s="342">
        <v>-10.9</v>
      </c>
      <c r="AP60" s="343">
        <v>24780</v>
      </c>
      <c r="AQ60" s="344">
        <v>-1.6</v>
      </c>
      <c r="AR60" s="345">
        <v>-9.3000000000000007</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550</v>
      </c>
      <c r="AL61" s="346"/>
      <c r="AM61" s="347">
        <v>3774621</v>
      </c>
      <c r="AN61" s="348">
        <v>42931</v>
      </c>
      <c r="AO61" s="349">
        <v>6.9</v>
      </c>
      <c r="AP61" s="350">
        <v>44685</v>
      </c>
      <c r="AQ61" s="351">
        <v>-1.2</v>
      </c>
      <c r="AR61" s="337">
        <v>8.1</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545</v>
      </c>
      <c r="AM62" s="340">
        <v>1859724</v>
      </c>
      <c r="AN62" s="341">
        <v>21141</v>
      </c>
      <c r="AO62" s="342">
        <v>11.6</v>
      </c>
      <c r="AP62" s="343">
        <v>24341</v>
      </c>
      <c r="AQ62" s="344">
        <v>-0.7</v>
      </c>
      <c r="AR62" s="345">
        <v>12.3</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UtVYOUXBepoqW87kgkAJCEqdITO28py9K4AahjIinaRr/bWd0CICJnIPTA1XLsSoYAGif2sS4MlMpU001ohX5g==" saltValue="/sLGT3Ppj+7I1pNsE+ZX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zoomScale="70" zoomScaleNormal="7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552</v>
      </c>
    </row>
    <row r="120" spans="125:125" ht="13.5" hidden="1" customHeight="1" x14ac:dyDescent="0.15"/>
    <row r="121" spans="125:125" ht="13.5" hidden="1" customHeight="1" x14ac:dyDescent="0.15">
      <c r="DU121" s="258"/>
    </row>
  </sheetData>
  <sheetProtection algorithmName="SHA-512" hashValue="MaJfNduN0hn7dexCStLw3IGdrDyTDZLR85BDtD1/rSFDCCZbDjaI5mKeaFSSvjJatPqHWwPtlLj3peYIAgHVUA==" saltValue="hSJmfzdZpw8ITZ9DiEupQ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zoomScale="70" zoomScaleNormal="7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sheetData>
  <sheetProtection algorithmName="SHA-512" hashValue="8xhrO66pxaOpxHVQqJqZ+112mHLzbPoDlkaU8cTDngbmUdmR+vfsUV4ZSDG2FhLUqCqJxFARw7HN+4zWCBkE/w==" saltValue="/n53u9u/n7UerKTYSYBni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49" t="s">
        <v>3</v>
      </c>
      <c r="D47" s="1149"/>
      <c r="E47" s="1150"/>
      <c r="F47" s="11">
        <v>6.33</v>
      </c>
      <c r="G47" s="12">
        <v>7.06</v>
      </c>
      <c r="H47" s="12">
        <v>6.84</v>
      </c>
      <c r="I47" s="12">
        <v>8.4600000000000009</v>
      </c>
      <c r="J47" s="13">
        <v>13.29</v>
      </c>
    </row>
    <row r="48" spans="2:10" ht="57.75" customHeight="1" x14ac:dyDescent="0.15">
      <c r="B48" s="14"/>
      <c r="C48" s="1151" t="s">
        <v>4</v>
      </c>
      <c r="D48" s="1151"/>
      <c r="E48" s="1152"/>
      <c r="F48" s="15">
        <v>2.98</v>
      </c>
      <c r="G48" s="16">
        <v>3.56</v>
      </c>
      <c r="H48" s="16">
        <v>3.87</v>
      </c>
      <c r="I48" s="16">
        <v>8.94</v>
      </c>
      <c r="J48" s="17">
        <v>6.39</v>
      </c>
    </row>
    <row r="49" spans="2:10" ht="57.75" customHeight="1" thickBot="1" x14ac:dyDescent="0.2">
      <c r="B49" s="18"/>
      <c r="C49" s="1153" t="s">
        <v>5</v>
      </c>
      <c r="D49" s="1153"/>
      <c r="E49" s="1154"/>
      <c r="F49" s="19" t="s">
        <v>559</v>
      </c>
      <c r="G49" s="20">
        <v>1.27</v>
      </c>
      <c r="H49" s="20">
        <v>0.42</v>
      </c>
      <c r="I49" s="20">
        <v>7.06</v>
      </c>
      <c r="J49" s="21">
        <v>1.98</v>
      </c>
    </row>
    <row r="50" spans="2:10" x14ac:dyDescent="0.15"/>
  </sheetData>
  <sheetProtection algorithmName="SHA-512" hashValue="ejb1FgfCxGFJHczV1EsWIp2xc4Suq5qLBjGJAiCfVkJzHV1ogIFf5jJa69bi/H51YPOloBvMWEva4GMWbK6q0Q==" saltValue="K406Az4e6vc+YCdtFqYPe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61" t="s">
        <v>560</v>
      </c>
      <c r="D34" s="1161"/>
      <c r="E34" s="1162"/>
      <c r="F34" s="32">
        <v>16.46</v>
      </c>
      <c r="G34" s="33">
        <v>16.43</v>
      </c>
      <c r="H34" s="33">
        <v>15.1</v>
      </c>
      <c r="I34" s="33">
        <v>13.78</v>
      </c>
      <c r="J34" s="34">
        <v>13.58</v>
      </c>
      <c r="K34" s="22"/>
      <c r="L34" s="22"/>
      <c r="M34" s="22"/>
      <c r="N34" s="22"/>
      <c r="O34" s="22"/>
      <c r="P34" s="22"/>
    </row>
    <row r="35" spans="1:16" ht="39" customHeight="1" x14ac:dyDescent="0.15">
      <c r="A35" s="22"/>
      <c r="B35" s="35"/>
      <c r="C35" s="1155" t="s">
        <v>561</v>
      </c>
      <c r="D35" s="1156"/>
      <c r="E35" s="1157"/>
      <c r="F35" s="36">
        <v>2.95</v>
      </c>
      <c r="G35" s="37">
        <v>3.52</v>
      </c>
      <c r="H35" s="37">
        <v>3.82</v>
      </c>
      <c r="I35" s="37">
        <v>8.93</v>
      </c>
      <c r="J35" s="38">
        <v>6.35</v>
      </c>
      <c r="K35" s="22"/>
      <c r="L35" s="22"/>
      <c r="M35" s="22"/>
      <c r="N35" s="22"/>
      <c r="O35" s="22"/>
      <c r="P35" s="22"/>
    </row>
    <row r="36" spans="1:16" ht="39" customHeight="1" x14ac:dyDescent="0.15">
      <c r="A36" s="22"/>
      <c r="B36" s="35"/>
      <c r="C36" s="1155" t="s">
        <v>562</v>
      </c>
      <c r="D36" s="1156"/>
      <c r="E36" s="1157"/>
      <c r="F36" s="36">
        <v>0</v>
      </c>
      <c r="G36" s="37">
        <v>1.19</v>
      </c>
      <c r="H36" s="37">
        <v>2.08</v>
      </c>
      <c r="I36" s="37">
        <v>3.11</v>
      </c>
      <c r="J36" s="38">
        <v>3.67</v>
      </c>
      <c r="K36" s="22"/>
      <c r="L36" s="22"/>
      <c r="M36" s="22"/>
      <c r="N36" s="22"/>
      <c r="O36" s="22"/>
      <c r="P36" s="22"/>
    </row>
    <row r="37" spans="1:16" ht="39" customHeight="1" x14ac:dyDescent="0.15">
      <c r="A37" s="22"/>
      <c r="B37" s="35"/>
      <c r="C37" s="1155" t="s">
        <v>563</v>
      </c>
      <c r="D37" s="1156"/>
      <c r="E37" s="1157"/>
      <c r="F37" s="36">
        <v>0.4</v>
      </c>
      <c r="G37" s="37">
        <v>0.28999999999999998</v>
      </c>
      <c r="H37" s="37">
        <v>0.5</v>
      </c>
      <c r="I37" s="37">
        <v>0.39</v>
      </c>
      <c r="J37" s="38">
        <v>0.72</v>
      </c>
      <c r="K37" s="22"/>
      <c r="L37" s="22"/>
      <c r="M37" s="22"/>
      <c r="N37" s="22"/>
      <c r="O37" s="22"/>
      <c r="P37" s="22"/>
    </row>
    <row r="38" spans="1:16" ht="39" customHeight="1" x14ac:dyDescent="0.15">
      <c r="A38" s="22"/>
      <c r="B38" s="35"/>
      <c r="C38" s="1155" t="s">
        <v>564</v>
      </c>
      <c r="D38" s="1156"/>
      <c r="E38" s="1157"/>
      <c r="F38" s="36">
        <v>0.24</v>
      </c>
      <c r="G38" s="37">
        <v>0.92</v>
      </c>
      <c r="H38" s="37">
        <v>0.91</v>
      </c>
      <c r="I38" s="37">
        <v>0.75</v>
      </c>
      <c r="J38" s="38">
        <v>0.45</v>
      </c>
      <c r="K38" s="22"/>
      <c r="L38" s="22"/>
      <c r="M38" s="22"/>
      <c r="N38" s="22"/>
      <c r="O38" s="22"/>
      <c r="P38" s="22"/>
    </row>
    <row r="39" spans="1:16" ht="39" customHeight="1" x14ac:dyDescent="0.15">
      <c r="A39" s="22"/>
      <c r="B39" s="35"/>
      <c r="C39" s="1155" t="s">
        <v>565</v>
      </c>
      <c r="D39" s="1156"/>
      <c r="E39" s="1157"/>
      <c r="F39" s="36">
        <v>0.9</v>
      </c>
      <c r="G39" s="37">
        <v>0.8</v>
      </c>
      <c r="H39" s="37">
        <v>0.95</v>
      </c>
      <c r="I39" s="37">
        <v>1.0900000000000001</v>
      </c>
      <c r="J39" s="38">
        <v>0.18</v>
      </c>
      <c r="K39" s="22"/>
      <c r="L39" s="22"/>
      <c r="M39" s="22"/>
      <c r="N39" s="22"/>
      <c r="O39" s="22"/>
      <c r="P39" s="22"/>
    </row>
    <row r="40" spans="1:16" ht="39" customHeight="1" x14ac:dyDescent="0.15">
      <c r="A40" s="22"/>
      <c r="B40" s="35"/>
      <c r="C40" s="1155" t="s">
        <v>566</v>
      </c>
      <c r="D40" s="1156"/>
      <c r="E40" s="1157"/>
      <c r="F40" s="36">
        <v>0.12</v>
      </c>
      <c r="G40" s="37">
        <v>0.12</v>
      </c>
      <c r="H40" s="37">
        <v>0.14000000000000001</v>
      </c>
      <c r="I40" s="37">
        <v>0.12</v>
      </c>
      <c r="J40" s="38">
        <v>0.16</v>
      </c>
      <c r="K40" s="22"/>
      <c r="L40" s="22"/>
      <c r="M40" s="22"/>
      <c r="N40" s="22"/>
      <c r="O40" s="22"/>
      <c r="P40" s="22"/>
    </row>
    <row r="41" spans="1:16" ht="39" customHeight="1" x14ac:dyDescent="0.15">
      <c r="A41" s="22"/>
      <c r="B41" s="35"/>
      <c r="C41" s="1155" t="s">
        <v>567</v>
      </c>
      <c r="D41" s="1156"/>
      <c r="E41" s="1157"/>
      <c r="F41" s="36">
        <v>0.02</v>
      </c>
      <c r="G41" s="37">
        <v>0.03</v>
      </c>
      <c r="H41" s="37">
        <v>0.04</v>
      </c>
      <c r="I41" s="37">
        <v>0.01</v>
      </c>
      <c r="J41" s="38">
        <v>0.03</v>
      </c>
      <c r="K41" s="22"/>
      <c r="L41" s="22"/>
      <c r="M41" s="22"/>
      <c r="N41" s="22"/>
      <c r="O41" s="22"/>
      <c r="P41" s="22"/>
    </row>
    <row r="42" spans="1:16" ht="39" customHeight="1" x14ac:dyDescent="0.15">
      <c r="A42" s="22"/>
      <c r="B42" s="39"/>
      <c r="C42" s="1155" t="s">
        <v>568</v>
      </c>
      <c r="D42" s="1156"/>
      <c r="E42" s="1157"/>
      <c r="F42" s="36" t="s">
        <v>513</v>
      </c>
      <c r="G42" s="37" t="s">
        <v>513</v>
      </c>
      <c r="H42" s="37" t="s">
        <v>513</v>
      </c>
      <c r="I42" s="37" t="s">
        <v>513</v>
      </c>
      <c r="J42" s="38" t="s">
        <v>513</v>
      </c>
      <c r="K42" s="22"/>
      <c r="L42" s="22"/>
      <c r="M42" s="22"/>
      <c r="N42" s="22"/>
      <c r="O42" s="22"/>
      <c r="P42" s="22"/>
    </row>
    <row r="43" spans="1:16" ht="39" customHeight="1" thickBot="1" x14ac:dyDescent="0.2">
      <c r="A43" s="22"/>
      <c r="B43" s="40"/>
      <c r="C43" s="1158" t="s">
        <v>569</v>
      </c>
      <c r="D43" s="1159"/>
      <c r="E43" s="1160"/>
      <c r="F43" s="41">
        <v>0.12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gsQEv5F8aHOnKa0MmzDFjcpewcDpkjJ/m2bawNUfgTfFbbsIcuwGwZMRiL4r1r34/Uue3Swv1gWblosTLKf7Q==" saltValue="pvzG2pG+wttEiFKY9yFj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4350</v>
      </c>
      <c r="L45" s="60">
        <v>4236</v>
      </c>
      <c r="M45" s="60">
        <v>4110</v>
      </c>
      <c r="N45" s="60">
        <v>4139</v>
      </c>
      <c r="O45" s="61">
        <v>4114</v>
      </c>
      <c r="P45" s="48"/>
      <c r="Q45" s="48"/>
      <c r="R45" s="48"/>
      <c r="S45" s="48"/>
      <c r="T45" s="48"/>
      <c r="U45" s="48"/>
    </row>
    <row r="46" spans="1:21" ht="30.75" customHeight="1" x14ac:dyDescent="0.15">
      <c r="A46" s="48"/>
      <c r="B46" s="1188"/>
      <c r="C46" s="1189"/>
      <c r="D46" s="62"/>
      <c r="E46" s="1165" t="s">
        <v>13</v>
      </c>
      <c r="F46" s="1165"/>
      <c r="G46" s="1165"/>
      <c r="H46" s="1165"/>
      <c r="I46" s="1165"/>
      <c r="J46" s="1166"/>
      <c r="K46" s="63" t="s">
        <v>513</v>
      </c>
      <c r="L46" s="64" t="s">
        <v>513</v>
      </c>
      <c r="M46" s="64" t="s">
        <v>513</v>
      </c>
      <c r="N46" s="64" t="s">
        <v>513</v>
      </c>
      <c r="O46" s="65" t="s">
        <v>513</v>
      </c>
      <c r="P46" s="48"/>
      <c r="Q46" s="48"/>
      <c r="R46" s="48"/>
      <c r="S46" s="48"/>
      <c r="T46" s="48"/>
      <c r="U46" s="48"/>
    </row>
    <row r="47" spans="1:21" ht="30.75" customHeight="1" x14ac:dyDescent="0.15">
      <c r="A47" s="48"/>
      <c r="B47" s="1188"/>
      <c r="C47" s="1189"/>
      <c r="D47" s="62"/>
      <c r="E47" s="1165" t="s">
        <v>14</v>
      </c>
      <c r="F47" s="1165"/>
      <c r="G47" s="1165"/>
      <c r="H47" s="1165"/>
      <c r="I47" s="1165"/>
      <c r="J47" s="1166"/>
      <c r="K47" s="63" t="s">
        <v>513</v>
      </c>
      <c r="L47" s="64" t="s">
        <v>513</v>
      </c>
      <c r="M47" s="64" t="s">
        <v>513</v>
      </c>
      <c r="N47" s="64" t="s">
        <v>513</v>
      </c>
      <c r="O47" s="65" t="s">
        <v>513</v>
      </c>
      <c r="P47" s="48"/>
      <c r="Q47" s="48"/>
      <c r="R47" s="48"/>
      <c r="S47" s="48"/>
      <c r="T47" s="48"/>
      <c r="U47" s="48"/>
    </row>
    <row r="48" spans="1:21" ht="30.75" customHeight="1" x14ac:dyDescent="0.15">
      <c r="A48" s="48"/>
      <c r="B48" s="1188"/>
      <c r="C48" s="1189"/>
      <c r="D48" s="62"/>
      <c r="E48" s="1165" t="s">
        <v>15</v>
      </c>
      <c r="F48" s="1165"/>
      <c r="G48" s="1165"/>
      <c r="H48" s="1165"/>
      <c r="I48" s="1165"/>
      <c r="J48" s="1166"/>
      <c r="K48" s="63">
        <v>1231</v>
      </c>
      <c r="L48" s="64">
        <v>1148</v>
      </c>
      <c r="M48" s="64">
        <v>1200</v>
      </c>
      <c r="N48" s="64">
        <v>1208</v>
      </c>
      <c r="O48" s="65">
        <v>1225</v>
      </c>
      <c r="P48" s="48"/>
      <c r="Q48" s="48"/>
      <c r="R48" s="48"/>
      <c r="S48" s="48"/>
      <c r="T48" s="48"/>
      <c r="U48" s="48"/>
    </row>
    <row r="49" spans="1:21" ht="30.75" customHeight="1" x14ac:dyDescent="0.15">
      <c r="A49" s="48"/>
      <c r="B49" s="1188"/>
      <c r="C49" s="1189"/>
      <c r="D49" s="62"/>
      <c r="E49" s="1165" t="s">
        <v>16</v>
      </c>
      <c r="F49" s="1165"/>
      <c r="G49" s="1165"/>
      <c r="H49" s="1165"/>
      <c r="I49" s="1165"/>
      <c r="J49" s="1166"/>
      <c r="K49" s="63">
        <v>88</v>
      </c>
      <c r="L49" s="64">
        <v>93</v>
      </c>
      <c r="M49" s="64">
        <v>77</v>
      </c>
      <c r="N49" s="64">
        <v>59</v>
      </c>
      <c r="O49" s="65">
        <v>68</v>
      </c>
      <c r="P49" s="48"/>
      <c r="Q49" s="48"/>
      <c r="R49" s="48"/>
      <c r="S49" s="48"/>
      <c r="T49" s="48"/>
      <c r="U49" s="48"/>
    </row>
    <row r="50" spans="1:21" ht="30.75" customHeight="1" x14ac:dyDescent="0.15">
      <c r="A50" s="48"/>
      <c r="B50" s="1188"/>
      <c r="C50" s="1189"/>
      <c r="D50" s="62"/>
      <c r="E50" s="1165" t="s">
        <v>17</v>
      </c>
      <c r="F50" s="1165"/>
      <c r="G50" s="1165"/>
      <c r="H50" s="1165"/>
      <c r="I50" s="1165"/>
      <c r="J50" s="1166"/>
      <c r="K50" s="63" t="s">
        <v>513</v>
      </c>
      <c r="L50" s="64" t="s">
        <v>513</v>
      </c>
      <c r="M50" s="64" t="s">
        <v>513</v>
      </c>
      <c r="N50" s="64" t="s">
        <v>513</v>
      </c>
      <c r="O50" s="65" t="s">
        <v>513</v>
      </c>
      <c r="P50" s="48"/>
      <c r="Q50" s="48"/>
      <c r="R50" s="48"/>
      <c r="S50" s="48"/>
      <c r="T50" s="48"/>
      <c r="U50" s="48"/>
    </row>
    <row r="51" spans="1:21" ht="30.75" customHeight="1" x14ac:dyDescent="0.15">
      <c r="A51" s="48"/>
      <c r="B51" s="1190"/>
      <c r="C51" s="1191"/>
      <c r="D51" s="66"/>
      <c r="E51" s="1165" t="s">
        <v>18</v>
      </c>
      <c r="F51" s="1165"/>
      <c r="G51" s="1165"/>
      <c r="H51" s="1165"/>
      <c r="I51" s="1165"/>
      <c r="J51" s="1166"/>
      <c r="K51" s="63" t="s">
        <v>513</v>
      </c>
      <c r="L51" s="64" t="s">
        <v>513</v>
      </c>
      <c r="M51" s="64" t="s">
        <v>513</v>
      </c>
      <c r="N51" s="64" t="s">
        <v>513</v>
      </c>
      <c r="O51" s="65" t="s">
        <v>513</v>
      </c>
      <c r="P51" s="48"/>
      <c r="Q51" s="48"/>
      <c r="R51" s="48"/>
      <c r="S51" s="48"/>
      <c r="T51" s="48"/>
      <c r="U51" s="48"/>
    </row>
    <row r="52" spans="1:21" ht="30.75" customHeight="1" x14ac:dyDescent="0.15">
      <c r="A52" s="48"/>
      <c r="B52" s="1163" t="s">
        <v>19</v>
      </c>
      <c r="C52" s="1164"/>
      <c r="D52" s="66"/>
      <c r="E52" s="1165" t="s">
        <v>20</v>
      </c>
      <c r="F52" s="1165"/>
      <c r="G52" s="1165"/>
      <c r="H52" s="1165"/>
      <c r="I52" s="1165"/>
      <c r="J52" s="1166"/>
      <c r="K52" s="63">
        <v>3446</v>
      </c>
      <c r="L52" s="64">
        <v>3388</v>
      </c>
      <c r="M52" s="64">
        <v>3372</v>
      </c>
      <c r="N52" s="64">
        <v>3185</v>
      </c>
      <c r="O52" s="65">
        <v>3140</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2223</v>
      </c>
      <c r="L53" s="69">
        <v>2089</v>
      </c>
      <c r="M53" s="69">
        <v>2015</v>
      </c>
      <c r="N53" s="69">
        <v>2221</v>
      </c>
      <c r="O53" s="70">
        <v>2267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2">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15">
      <c r="B58" s="1171" t="s">
        <v>26</v>
      </c>
      <c r="C58" s="1172"/>
      <c r="D58" s="1177" t="s">
        <v>27</v>
      </c>
      <c r="E58" s="1178"/>
      <c r="F58" s="1178"/>
      <c r="G58" s="1178"/>
      <c r="H58" s="1178"/>
      <c r="I58" s="1178"/>
      <c r="J58" s="1179"/>
      <c r="K58" s="83"/>
      <c r="L58" s="84"/>
      <c r="M58" s="84"/>
      <c r="N58" s="84"/>
      <c r="O58" s="85"/>
    </row>
    <row r="59" spans="1:21" ht="31.5" customHeight="1" x14ac:dyDescent="0.15">
      <c r="B59" s="1173"/>
      <c r="C59" s="1174"/>
      <c r="D59" s="1180" t="s">
        <v>28</v>
      </c>
      <c r="E59" s="1181"/>
      <c r="F59" s="1181"/>
      <c r="G59" s="1181"/>
      <c r="H59" s="1181"/>
      <c r="I59" s="1181"/>
      <c r="J59" s="1182"/>
      <c r="K59" s="86"/>
      <c r="L59" s="87"/>
      <c r="M59" s="87"/>
      <c r="N59" s="87"/>
      <c r="O59" s="88"/>
    </row>
    <row r="60" spans="1:21" ht="31.5" customHeight="1" thickBot="1" x14ac:dyDescent="0.2">
      <c r="B60" s="1175"/>
      <c r="C60" s="1176"/>
      <c r="D60" s="1183" t="s">
        <v>29</v>
      </c>
      <c r="E60" s="1184"/>
      <c r="F60" s="1184"/>
      <c r="G60" s="1184"/>
      <c r="H60" s="1184"/>
      <c r="I60" s="1184"/>
      <c r="J60" s="118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qsFTYPgCVORfPYfb7Qo6nD1wXarXBLmirgL1bOrj70Mg8oHkV7WxNeB92J79/4gSyKfTcEXgCaFF1SjKSQp0Q==" saltValue="NbyLwBObXxFci0teODqD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06" t="s">
        <v>32</v>
      </c>
      <c r="C41" s="1207"/>
      <c r="D41" s="105"/>
      <c r="E41" s="1208" t="s">
        <v>33</v>
      </c>
      <c r="F41" s="1208"/>
      <c r="G41" s="1208"/>
      <c r="H41" s="1209"/>
      <c r="I41" s="354">
        <v>41660</v>
      </c>
      <c r="J41" s="355">
        <v>42121</v>
      </c>
      <c r="K41" s="355">
        <v>40739</v>
      </c>
      <c r="L41" s="355">
        <v>40388</v>
      </c>
      <c r="M41" s="356">
        <v>39058</v>
      </c>
    </row>
    <row r="42" spans="2:13" ht="27.75" customHeight="1" x14ac:dyDescent="0.15">
      <c r="B42" s="1196"/>
      <c r="C42" s="1197"/>
      <c r="D42" s="106"/>
      <c r="E42" s="1200" t="s">
        <v>34</v>
      </c>
      <c r="F42" s="1200"/>
      <c r="G42" s="1200"/>
      <c r="H42" s="1201"/>
      <c r="I42" s="357">
        <v>137</v>
      </c>
      <c r="J42" s="358">
        <v>135</v>
      </c>
      <c r="K42" s="358">
        <v>135</v>
      </c>
      <c r="L42" s="358">
        <v>134</v>
      </c>
      <c r="M42" s="359">
        <v>133</v>
      </c>
    </row>
    <row r="43" spans="2:13" ht="27.75" customHeight="1" x14ac:dyDescent="0.15">
      <c r="B43" s="1196"/>
      <c r="C43" s="1197"/>
      <c r="D43" s="106"/>
      <c r="E43" s="1200" t="s">
        <v>35</v>
      </c>
      <c r="F43" s="1200"/>
      <c r="G43" s="1200"/>
      <c r="H43" s="1201"/>
      <c r="I43" s="357">
        <v>13390</v>
      </c>
      <c r="J43" s="358">
        <v>10376</v>
      </c>
      <c r="K43" s="358">
        <v>10497</v>
      </c>
      <c r="L43" s="358">
        <v>10605</v>
      </c>
      <c r="M43" s="359">
        <v>10497</v>
      </c>
    </row>
    <row r="44" spans="2:13" ht="27.75" customHeight="1" x14ac:dyDescent="0.15">
      <c r="B44" s="1196"/>
      <c r="C44" s="1197"/>
      <c r="D44" s="106"/>
      <c r="E44" s="1200" t="s">
        <v>36</v>
      </c>
      <c r="F44" s="1200"/>
      <c r="G44" s="1200"/>
      <c r="H44" s="1201"/>
      <c r="I44" s="357">
        <v>974</v>
      </c>
      <c r="J44" s="358">
        <v>198</v>
      </c>
      <c r="K44" s="358">
        <v>168</v>
      </c>
      <c r="L44" s="358">
        <v>164</v>
      </c>
      <c r="M44" s="359">
        <v>201</v>
      </c>
    </row>
    <row r="45" spans="2:13" ht="27.75" customHeight="1" x14ac:dyDescent="0.15">
      <c r="B45" s="1196"/>
      <c r="C45" s="1197"/>
      <c r="D45" s="106"/>
      <c r="E45" s="1200" t="s">
        <v>37</v>
      </c>
      <c r="F45" s="1200"/>
      <c r="G45" s="1200"/>
      <c r="H45" s="1201"/>
      <c r="I45" s="357">
        <v>3499</v>
      </c>
      <c r="J45" s="358">
        <v>3635</v>
      </c>
      <c r="K45" s="358">
        <v>3541</v>
      </c>
      <c r="L45" s="358">
        <v>3464</v>
      </c>
      <c r="M45" s="359">
        <v>3395</v>
      </c>
    </row>
    <row r="46" spans="2:13" ht="27.75" customHeight="1" x14ac:dyDescent="0.15">
      <c r="B46" s="1196"/>
      <c r="C46" s="1197"/>
      <c r="D46" s="107"/>
      <c r="E46" s="1200" t="s">
        <v>38</v>
      </c>
      <c r="F46" s="1200"/>
      <c r="G46" s="1200"/>
      <c r="H46" s="1201"/>
      <c r="I46" s="357" t="s">
        <v>513</v>
      </c>
      <c r="J46" s="358" t="s">
        <v>513</v>
      </c>
      <c r="K46" s="358" t="s">
        <v>513</v>
      </c>
      <c r="L46" s="358" t="s">
        <v>513</v>
      </c>
      <c r="M46" s="359" t="s">
        <v>513</v>
      </c>
    </row>
    <row r="47" spans="2:13" ht="27.75" customHeight="1" x14ac:dyDescent="0.15">
      <c r="B47" s="1196"/>
      <c r="C47" s="1197"/>
      <c r="D47" s="108"/>
      <c r="E47" s="1210" t="s">
        <v>39</v>
      </c>
      <c r="F47" s="1211"/>
      <c r="G47" s="1211"/>
      <c r="H47" s="1212"/>
      <c r="I47" s="357" t="s">
        <v>513</v>
      </c>
      <c r="J47" s="358" t="s">
        <v>513</v>
      </c>
      <c r="K47" s="358" t="s">
        <v>513</v>
      </c>
      <c r="L47" s="358" t="s">
        <v>513</v>
      </c>
      <c r="M47" s="359" t="s">
        <v>513</v>
      </c>
    </row>
    <row r="48" spans="2:13" ht="27.75" customHeight="1" x14ac:dyDescent="0.15">
      <c r="B48" s="1196"/>
      <c r="C48" s="1197"/>
      <c r="D48" s="106"/>
      <c r="E48" s="1200" t="s">
        <v>40</v>
      </c>
      <c r="F48" s="1200"/>
      <c r="G48" s="1200"/>
      <c r="H48" s="1201"/>
      <c r="I48" s="357" t="s">
        <v>513</v>
      </c>
      <c r="J48" s="358" t="s">
        <v>513</v>
      </c>
      <c r="K48" s="358" t="s">
        <v>513</v>
      </c>
      <c r="L48" s="358" t="s">
        <v>513</v>
      </c>
      <c r="M48" s="359" t="s">
        <v>513</v>
      </c>
    </row>
    <row r="49" spans="2:13" ht="27.75" customHeight="1" x14ac:dyDescent="0.15">
      <c r="B49" s="1198"/>
      <c r="C49" s="1199"/>
      <c r="D49" s="106"/>
      <c r="E49" s="1200" t="s">
        <v>41</v>
      </c>
      <c r="F49" s="1200"/>
      <c r="G49" s="1200"/>
      <c r="H49" s="1201"/>
      <c r="I49" s="357" t="s">
        <v>513</v>
      </c>
      <c r="J49" s="358" t="s">
        <v>513</v>
      </c>
      <c r="K49" s="358" t="s">
        <v>513</v>
      </c>
      <c r="L49" s="358" t="s">
        <v>513</v>
      </c>
      <c r="M49" s="359" t="s">
        <v>513</v>
      </c>
    </row>
    <row r="50" spans="2:13" ht="27.75" customHeight="1" x14ac:dyDescent="0.15">
      <c r="B50" s="1194" t="s">
        <v>42</v>
      </c>
      <c r="C50" s="1195"/>
      <c r="D50" s="109"/>
      <c r="E50" s="1200" t="s">
        <v>43</v>
      </c>
      <c r="F50" s="1200"/>
      <c r="G50" s="1200"/>
      <c r="H50" s="1201"/>
      <c r="I50" s="357">
        <v>3284</v>
      </c>
      <c r="J50" s="358">
        <v>3845</v>
      </c>
      <c r="K50" s="358">
        <v>4829</v>
      </c>
      <c r="L50" s="358">
        <v>6567</v>
      </c>
      <c r="M50" s="359">
        <v>7417</v>
      </c>
    </row>
    <row r="51" spans="2:13" ht="27.75" customHeight="1" x14ac:dyDescent="0.15">
      <c r="B51" s="1196"/>
      <c r="C51" s="1197"/>
      <c r="D51" s="106"/>
      <c r="E51" s="1200" t="s">
        <v>44</v>
      </c>
      <c r="F51" s="1200"/>
      <c r="G51" s="1200"/>
      <c r="H51" s="1201"/>
      <c r="I51" s="357">
        <v>2161</v>
      </c>
      <c r="J51" s="358">
        <v>3017</v>
      </c>
      <c r="K51" s="358">
        <v>2479</v>
      </c>
      <c r="L51" s="358">
        <v>2603</v>
      </c>
      <c r="M51" s="359">
        <v>2531</v>
      </c>
    </row>
    <row r="52" spans="2:13" ht="27.75" customHeight="1" x14ac:dyDescent="0.15">
      <c r="B52" s="1198"/>
      <c r="C52" s="1199"/>
      <c r="D52" s="106"/>
      <c r="E52" s="1200" t="s">
        <v>45</v>
      </c>
      <c r="F52" s="1200"/>
      <c r="G52" s="1200"/>
      <c r="H52" s="1201"/>
      <c r="I52" s="357">
        <v>34465</v>
      </c>
      <c r="J52" s="358">
        <v>33983</v>
      </c>
      <c r="K52" s="358">
        <v>33203</v>
      </c>
      <c r="L52" s="358">
        <v>32757</v>
      </c>
      <c r="M52" s="359">
        <v>31553</v>
      </c>
    </row>
    <row r="53" spans="2:13" ht="27.75" customHeight="1" thickBot="1" x14ac:dyDescent="0.2">
      <c r="B53" s="1202" t="s">
        <v>21</v>
      </c>
      <c r="C53" s="1203"/>
      <c r="D53" s="110"/>
      <c r="E53" s="1204" t="s">
        <v>46</v>
      </c>
      <c r="F53" s="1204"/>
      <c r="G53" s="1204"/>
      <c r="H53" s="1205"/>
      <c r="I53" s="360">
        <v>19752</v>
      </c>
      <c r="J53" s="361">
        <v>15620</v>
      </c>
      <c r="K53" s="361">
        <v>14568</v>
      </c>
      <c r="L53" s="361">
        <v>12826</v>
      </c>
      <c r="M53" s="362">
        <v>11782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z+tYGgDf2VpAU+xBb+e6bQqpF50UuQNcquVDrJZTwXAxNIR/cTgZf8el05Nhg1sPvWx96AK9pF/cSBEgwSGX6w==" saltValue="16xquZ0lPhFbnAHM5u1i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21" t="s">
        <v>49</v>
      </c>
      <c r="D55" s="1221"/>
      <c r="E55" s="1222"/>
      <c r="F55" s="122">
        <v>1319</v>
      </c>
      <c r="G55" s="122">
        <v>1690</v>
      </c>
      <c r="H55" s="123">
        <v>2610</v>
      </c>
    </row>
    <row r="56" spans="2:8" ht="52.5" customHeight="1" x14ac:dyDescent="0.15">
      <c r="B56" s="124"/>
      <c r="C56" s="1223" t="s">
        <v>50</v>
      </c>
      <c r="D56" s="1223"/>
      <c r="E56" s="1224"/>
      <c r="F56" s="125">
        <v>1</v>
      </c>
      <c r="G56" s="125">
        <v>349</v>
      </c>
      <c r="H56" s="126">
        <v>348</v>
      </c>
    </row>
    <row r="57" spans="2:8" ht="53.25" customHeight="1" x14ac:dyDescent="0.15">
      <c r="B57" s="124"/>
      <c r="C57" s="1225" t="s">
        <v>51</v>
      </c>
      <c r="D57" s="1225"/>
      <c r="E57" s="1226"/>
      <c r="F57" s="127">
        <v>2053</v>
      </c>
      <c r="G57" s="127">
        <v>2953</v>
      </c>
      <c r="H57" s="128">
        <v>2966</v>
      </c>
    </row>
    <row r="58" spans="2:8" ht="45.75" customHeight="1" x14ac:dyDescent="0.15">
      <c r="B58" s="129"/>
      <c r="C58" s="1213" t="s">
        <v>599</v>
      </c>
      <c r="D58" s="1214"/>
      <c r="E58" s="1215"/>
      <c r="F58" s="363">
        <v>1209</v>
      </c>
      <c r="G58" s="130">
        <v>2270</v>
      </c>
      <c r="H58" s="131">
        <v>2290</v>
      </c>
    </row>
    <row r="59" spans="2:8" ht="45.75" customHeight="1" x14ac:dyDescent="0.15">
      <c r="B59" s="129"/>
      <c r="C59" s="1213" t="s">
        <v>596</v>
      </c>
      <c r="D59" s="1214"/>
      <c r="E59" s="1215"/>
      <c r="F59" s="363">
        <v>159</v>
      </c>
      <c r="G59" s="130">
        <v>207</v>
      </c>
      <c r="H59" s="131">
        <v>261</v>
      </c>
    </row>
    <row r="60" spans="2:8" ht="45.75" customHeight="1" x14ac:dyDescent="0.15">
      <c r="B60" s="129"/>
      <c r="C60" s="1213" t="s">
        <v>597</v>
      </c>
      <c r="D60" s="1214"/>
      <c r="E60" s="1215"/>
      <c r="F60" s="363">
        <v>181</v>
      </c>
      <c r="G60" s="130">
        <v>165</v>
      </c>
      <c r="H60" s="131">
        <v>155</v>
      </c>
    </row>
    <row r="61" spans="2:8" ht="45.75" customHeight="1" x14ac:dyDescent="0.15">
      <c r="B61" s="129"/>
      <c r="C61" s="1213" t="s">
        <v>598</v>
      </c>
      <c r="D61" s="1214"/>
      <c r="E61" s="1215"/>
      <c r="F61" s="363">
        <v>67</v>
      </c>
      <c r="G61" s="130">
        <v>67</v>
      </c>
      <c r="H61" s="131">
        <v>67</v>
      </c>
    </row>
    <row r="62" spans="2:8" ht="45.75" customHeight="1" thickBot="1" x14ac:dyDescent="0.2">
      <c r="B62" s="132"/>
      <c r="C62" s="1216" t="s">
        <v>600</v>
      </c>
      <c r="D62" s="1217"/>
      <c r="E62" s="1218"/>
      <c r="F62" s="364">
        <v>23</v>
      </c>
      <c r="G62" s="130">
        <v>41</v>
      </c>
      <c r="H62" s="133">
        <v>63</v>
      </c>
    </row>
    <row r="63" spans="2:8" ht="52.5" customHeight="1" thickBot="1" x14ac:dyDescent="0.2">
      <c r="B63" s="134"/>
      <c r="C63" s="1219" t="s">
        <v>52</v>
      </c>
      <c r="D63" s="1219"/>
      <c r="E63" s="1220"/>
      <c r="F63" s="135">
        <v>3374</v>
      </c>
      <c r="G63" s="135">
        <v>4992</v>
      </c>
      <c r="H63" s="136">
        <v>5924</v>
      </c>
    </row>
    <row r="64" spans="2:8" x14ac:dyDescent="0.15"/>
  </sheetData>
  <sheetProtection algorithmName="SHA-512" hashValue="8H6x49h/77NLEkpubmOmCZQqN2sC7f+A3uV4m9V+p+AuGkl5aL7vN+skc0cm7MVjqHFaPUExKdmHdV6S5ZR5rg==" saltValue="VKAvyrOtV8ElNOtQ6qIq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C16" zoomScale="85" zoomScaleNormal="85" zoomScaleSheetLayoutView="55" workbookViewId="0"/>
  </sheetViews>
  <sheetFormatPr defaultColWidth="0" defaultRowHeight="13.5" customHeight="1" zeroHeight="1" x14ac:dyDescent="0.15"/>
  <cols>
    <col min="1" max="1" width="6.375" style="1229" customWidth="1"/>
    <col min="2" max="107" width="2.5" style="1229" customWidth="1"/>
    <col min="108" max="108" width="6.125" style="1236" customWidth="1"/>
    <col min="109" max="109" width="5.875" style="1235" customWidth="1"/>
    <col min="110" max="16384" width="8.625" style="1229" hidden="1"/>
  </cols>
  <sheetData>
    <row r="1" spans="1:109" ht="42.75" customHeight="1" x14ac:dyDescent="0.15">
      <c r="A1" s="1227"/>
      <c r="B1" s="1228"/>
      <c r="DD1" s="1229"/>
      <c r="DE1" s="1229"/>
    </row>
    <row r="2" spans="1:109" ht="25.5" customHeight="1" x14ac:dyDescent="0.15">
      <c r="A2" s="1230"/>
      <c r="C2" s="1230"/>
      <c r="O2" s="1230"/>
      <c r="P2" s="1230"/>
      <c r="Q2" s="1230"/>
      <c r="R2" s="1230"/>
      <c r="S2" s="1230"/>
      <c r="T2" s="1230"/>
      <c r="U2" s="1230"/>
      <c r="V2" s="1230"/>
      <c r="W2" s="1230"/>
      <c r="X2" s="1230"/>
      <c r="Y2" s="1230"/>
      <c r="Z2" s="1230"/>
      <c r="AA2" s="1230"/>
      <c r="AB2" s="1230"/>
      <c r="AC2" s="1230"/>
      <c r="AD2" s="1230"/>
      <c r="AE2" s="1230"/>
      <c r="AF2" s="1230"/>
      <c r="AG2" s="1230"/>
      <c r="AH2" s="1230"/>
      <c r="AI2" s="1230"/>
      <c r="AU2" s="1230"/>
      <c r="BG2" s="1230"/>
      <c r="BS2" s="1230"/>
      <c r="CE2" s="1230"/>
      <c r="CQ2" s="1230"/>
      <c r="DD2" s="1229"/>
      <c r="DE2" s="1229"/>
    </row>
    <row r="3" spans="1:109" ht="25.5" customHeight="1" x14ac:dyDescent="0.15">
      <c r="A3" s="1230"/>
      <c r="C3" s="1230"/>
      <c r="O3" s="1230"/>
      <c r="P3" s="1230"/>
      <c r="Q3" s="1230"/>
      <c r="R3" s="1230"/>
      <c r="S3" s="1230"/>
      <c r="T3" s="1230"/>
      <c r="U3" s="1230"/>
      <c r="V3" s="1230"/>
      <c r="W3" s="1230"/>
      <c r="X3" s="1230"/>
      <c r="Y3" s="1230"/>
      <c r="Z3" s="1230"/>
      <c r="AA3" s="1230"/>
      <c r="AB3" s="1230"/>
      <c r="AC3" s="1230"/>
      <c r="AD3" s="1230"/>
      <c r="AE3" s="1230"/>
      <c r="AF3" s="1230"/>
      <c r="AG3" s="1230"/>
      <c r="AH3" s="1230"/>
      <c r="AI3" s="1230"/>
      <c r="AU3" s="1230"/>
      <c r="BG3" s="1230"/>
      <c r="BS3" s="1230"/>
      <c r="CE3" s="1230"/>
      <c r="CQ3" s="1230"/>
      <c r="DD3" s="1229"/>
      <c r="DE3" s="1229"/>
    </row>
    <row r="4" spans="1:109" s="258" customFormat="1" x14ac:dyDescent="0.15">
      <c r="A4" s="1230"/>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c r="BZ4" s="1230"/>
      <c r="CA4" s="1230"/>
      <c r="CB4" s="1230"/>
      <c r="CC4" s="1230"/>
      <c r="CD4" s="1230"/>
      <c r="CE4" s="1230"/>
      <c r="CF4" s="1230"/>
      <c r="CG4" s="1230"/>
      <c r="CH4" s="1230"/>
      <c r="CI4" s="1230"/>
      <c r="CJ4" s="1230"/>
      <c r="CK4" s="1230"/>
      <c r="CL4" s="1230"/>
      <c r="CM4" s="1230"/>
      <c r="CN4" s="1230"/>
      <c r="CO4" s="1230"/>
      <c r="CP4" s="1230"/>
      <c r="CQ4" s="1230"/>
      <c r="CR4" s="1230"/>
      <c r="CS4" s="1230"/>
      <c r="CT4" s="1230"/>
      <c r="CU4" s="1230"/>
      <c r="CV4" s="1230"/>
      <c r="CW4" s="1230"/>
      <c r="CX4" s="1230"/>
      <c r="CY4" s="1230"/>
      <c r="CZ4" s="1230"/>
      <c r="DA4" s="1230"/>
      <c r="DB4" s="1230"/>
      <c r="DC4" s="1230"/>
      <c r="DD4" s="1230"/>
      <c r="DE4" s="1230"/>
    </row>
    <row r="5" spans="1:109" s="258" customFormat="1" x14ac:dyDescent="0.15">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row>
    <row r="6" spans="1:109" s="258" customFormat="1" x14ac:dyDescent="0.15">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c r="BC6" s="1230"/>
      <c r="BD6" s="1230"/>
      <c r="BE6" s="1230"/>
      <c r="BF6" s="1230"/>
      <c r="BG6" s="1230"/>
      <c r="BH6" s="1230"/>
      <c r="BI6" s="1230"/>
      <c r="BJ6" s="1230"/>
      <c r="BK6" s="1230"/>
      <c r="BL6" s="1230"/>
      <c r="BM6" s="1230"/>
      <c r="BN6" s="1230"/>
      <c r="BO6" s="1230"/>
      <c r="BP6" s="1230"/>
      <c r="BQ6" s="1230"/>
      <c r="BR6" s="1230"/>
      <c r="BS6" s="1230"/>
      <c r="BT6" s="1230"/>
      <c r="BU6" s="1230"/>
      <c r="BV6" s="1230"/>
      <c r="BW6" s="1230"/>
      <c r="BX6" s="1230"/>
      <c r="BY6" s="1230"/>
      <c r="BZ6" s="1230"/>
      <c r="CA6" s="1230"/>
      <c r="CB6" s="1230"/>
      <c r="CC6" s="1230"/>
      <c r="CD6" s="1230"/>
      <c r="CE6" s="1230"/>
      <c r="CF6" s="1230"/>
      <c r="CG6" s="1230"/>
      <c r="CH6" s="1230"/>
      <c r="CI6" s="1230"/>
      <c r="CJ6" s="1230"/>
      <c r="CK6" s="1230"/>
      <c r="CL6" s="1230"/>
      <c r="CM6" s="1230"/>
      <c r="CN6" s="1230"/>
      <c r="CO6" s="1230"/>
      <c r="CP6" s="1230"/>
      <c r="CQ6" s="1230"/>
      <c r="CR6" s="1230"/>
      <c r="CS6" s="1230"/>
      <c r="CT6" s="1230"/>
      <c r="CU6" s="1230"/>
      <c r="CV6" s="1230"/>
      <c r="CW6" s="1230"/>
      <c r="CX6" s="1230"/>
      <c r="CY6" s="1230"/>
      <c r="CZ6" s="1230"/>
      <c r="DA6" s="1230"/>
      <c r="DB6" s="1230"/>
      <c r="DC6" s="1230"/>
      <c r="DD6" s="1230"/>
      <c r="DE6" s="1230"/>
    </row>
    <row r="7" spans="1:109" s="258" customFormat="1" x14ac:dyDescent="0.15">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230"/>
      <c r="CP7" s="1230"/>
      <c r="CQ7" s="1230"/>
      <c r="CR7" s="1230"/>
      <c r="CS7" s="1230"/>
      <c r="CT7" s="1230"/>
      <c r="CU7" s="1230"/>
      <c r="CV7" s="1230"/>
      <c r="CW7" s="1230"/>
      <c r="CX7" s="1230"/>
      <c r="CY7" s="1230"/>
      <c r="CZ7" s="1230"/>
      <c r="DA7" s="1230"/>
      <c r="DB7" s="1230"/>
      <c r="DC7" s="1230"/>
      <c r="DD7" s="1230"/>
      <c r="DE7" s="1230"/>
    </row>
    <row r="8" spans="1:109" s="258" customFormat="1" x14ac:dyDescent="0.15">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230"/>
      <c r="CP8" s="1230"/>
      <c r="CQ8" s="1230"/>
      <c r="CR8" s="1230"/>
      <c r="CS8" s="1230"/>
      <c r="CT8" s="1230"/>
      <c r="CU8" s="1230"/>
      <c r="CV8" s="1230"/>
      <c r="CW8" s="1230"/>
      <c r="CX8" s="1230"/>
      <c r="CY8" s="1230"/>
      <c r="CZ8" s="1230"/>
      <c r="DA8" s="1230"/>
      <c r="DB8" s="1230"/>
      <c r="DC8" s="1230"/>
      <c r="DD8" s="1230"/>
      <c r="DE8" s="1230"/>
    </row>
    <row r="9" spans="1:109" s="258" customFormat="1" x14ac:dyDescent="0.15">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row>
    <row r="10" spans="1:109" s="258" customFormat="1" x14ac:dyDescent="0.15">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row>
    <row r="11" spans="1:109" s="258" customFormat="1" x14ac:dyDescent="0.15">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1230"/>
    </row>
    <row r="12" spans="1:109" s="258" customFormat="1" x14ac:dyDescent="0.15">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0"/>
      <c r="CU12" s="1230"/>
      <c r="CV12" s="1230"/>
      <c r="CW12" s="1230"/>
      <c r="CX12" s="1230"/>
      <c r="CY12" s="1230"/>
      <c r="CZ12" s="1230"/>
      <c r="DA12" s="1230"/>
      <c r="DB12" s="1230"/>
      <c r="DC12" s="1230"/>
      <c r="DD12" s="1230"/>
      <c r="DE12" s="1230"/>
    </row>
    <row r="13" spans="1:109" s="258" customFormat="1" x14ac:dyDescent="0.15">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c r="CB13" s="1230"/>
      <c r="CC13" s="1230"/>
      <c r="CD13" s="1230"/>
      <c r="CE13" s="1230"/>
      <c r="CF13" s="1230"/>
      <c r="CG13" s="1230"/>
      <c r="CH13" s="1230"/>
      <c r="CI13" s="1230"/>
      <c r="CJ13" s="1230"/>
      <c r="CK13" s="1230"/>
      <c r="CL13" s="1230"/>
      <c r="CM13" s="1230"/>
      <c r="CN13" s="1230"/>
      <c r="CO13" s="1230"/>
      <c r="CP13" s="1230"/>
      <c r="CQ13" s="1230"/>
      <c r="CR13" s="1230"/>
      <c r="CS13" s="1230"/>
      <c r="CT13" s="1230"/>
      <c r="CU13" s="1230"/>
      <c r="CV13" s="1230"/>
      <c r="CW13" s="1230"/>
      <c r="CX13" s="1230"/>
      <c r="CY13" s="1230"/>
      <c r="CZ13" s="1230"/>
      <c r="DA13" s="1230"/>
      <c r="DB13" s="1230"/>
      <c r="DC13" s="1230"/>
      <c r="DD13" s="1230"/>
      <c r="DE13" s="1230"/>
    </row>
    <row r="14" spans="1:109" s="258" customFormat="1" x14ac:dyDescent="0.15">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c r="CB14" s="1230"/>
      <c r="CC14" s="1230"/>
      <c r="CD14" s="1230"/>
      <c r="CE14" s="1230"/>
      <c r="CF14" s="1230"/>
      <c r="CG14" s="1230"/>
      <c r="CH14" s="1230"/>
      <c r="CI14" s="1230"/>
      <c r="CJ14" s="1230"/>
      <c r="CK14" s="1230"/>
      <c r="CL14" s="1230"/>
      <c r="CM14" s="1230"/>
      <c r="CN14" s="1230"/>
      <c r="CO14" s="1230"/>
      <c r="CP14" s="1230"/>
      <c r="CQ14" s="1230"/>
      <c r="CR14" s="1230"/>
      <c r="CS14" s="1230"/>
      <c r="CT14" s="1230"/>
      <c r="CU14" s="1230"/>
      <c r="CV14" s="1230"/>
      <c r="CW14" s="1230"/>
      <c r="CX14" s="1230"/>
      <c r="CY14" s="1230"/>
      <c r="CZ14" s="1230"/>
      <c r="DA14" s="1230"/>
      <c r="DB14" s="1230"/>
      <c r="DC14" s="1230"/>
      <c r="DD14" s="1230"/>
      <c r="DE14" s="1230"/>
    </row>
    <row r="15" spans="1:109" s="258" customFormat="1" x14ac:dyDescent="0.15">
      <c r="A15" s="1229"/>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c r="CB15" s="1230"/>
      <c r="CC15" s="1230"/>
      <c r="CD15" s="1230"/>
      <c r="CE15" s="1230"/>
      <c r="CF15" s="1230"/>
      <c r="CG15" s="1230"/>
      <c r="CH15" s="1230"/>
      <c r="CI15" s="1230"/>
      <c r="CJ15" s="1230"/>
      <c r="CK15" s="1230"/>
      <c r="CL15" s="1230"/>
      <c r="CM15" s="1230"/>
      <c r="CN15" s="1230"/>
      <c r="CO15" s="1230"/>
      <c r="CP15" s="1230"/>
      <c r="CQ15" s="1230"/>
      <c r="CR15" s="1230"/>
      <c r="CS15" s="1230"/>
      <c r="CT15" s="1230"/>
      <c r="CU15" s="1230"/>
      <c r="CV15" s="1230"/>
      <c r="CW15" s="1230"/>
      <c r="CX15" s="1230"/>
      <c r="CY15" s="1230"/>
      <c r="CZ15" s="1230"/>
      <c r="DA15" s="1230"/>
      <c r="DB15" s="1230"/>
      <c r="DC15" s="1230"/>
      <c r="DD15" s="1230"/>
      <c r="DE15" s="1230"/>
    </row>
    <row r="16" spans="1:109" s="258" customFormat="1" x14ac:dyDescent="0.15">
      <c r="A16" s="1229"/>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c r="CB16" s="1230"/>
      <c r="CC16" s="1230"/>
      <c r="CD16" s="1230"/>
      <c r="CE16" s="1230"/>
      <c r="CF16" s="1230"/>
      <c r="CG16" s="1230"/>
      <c r="CH16" s="1230"/>
      <c r="CI16" s="1230"/>
      <c r="CJ16" s="1230"/>
      <c r="CK16" s="1230"/>
      <c r="CL16" s="1230"/>
      <c r="CM16" s="1230"/>
      <c r="CN16" s="1230"/>
      <c r="CO16" s="1230"/>
      <c r="CP16" s="1230"/>
      <c r="CQ16" s="1230"/>
      <c r="CR16" s="1230"/>
      <c r="CS16" s="1230"/>
      <c r="CT16" s="1230"/>
      <c r="CU16" s="1230"/>
      <c r="CV16" s="1230"/>
      <c r="CW16" s="1230"/>
      <c r="CX16" s="1230"/>
      <c r="CY16" s="1230"/>
      <c r="CZ16" s="1230"/>
      <c r="DA16" s="1230"/>
      <c r="DB16" s="1230"/>
      <c r="DC16" s="1230"/>
      <c r="DD16" s="1230"/>
      <c r="DE16" s="1230"/>
    </row>
    <row r="17" spans="1:109" s="258" customFormat="1" x14ac:dyDescent="0.15">
      <c r="A17" s="1229"/>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c r="CB17" s="1230"/>
      <c r="CC17" s="1230"/>
      <c r="CD17" s="1230"/>
      <c r="CE17" s="1230"/>
      <c r="CF17" s="1230"/>
      <c r="CG17" s="1230"/>
      <c r="CH17" s="1230"/>
      <c r="CI17" s="1230"/>
      <c r="CJ17" s="1230"/>
      <c r="CK17" s="1230"/>
      <c r="CL17" s="1230"/>
      <c r="CM17" s="1230"/>
      <c r="CN17" s="1230"/>
      <c r="CO17" s="1230"/>
      <c r="CP17" s="1230"/>
      <c r="CQ17" s="1230"/>
      <c r="CR17" s="1230"/>
      <c r="CS17" s="1230"/>
      <c r="CT17" s="1230"/>
      <c r="CU17" s="1230"/>
      <c r="CV17" s="1230"/>
      <c r="CW17" s="1230"/>
      <c r="CX17" s="1230"/>
      <c r="CY17" s="1230"/>
      <c r="CZ17" s="1230"/>
      <c r="DA17" s="1230"/>
      <c r="DB17" s="1230"/>
      <c r="DC17" s="1230"/>
      <c r="DD17" s="1230"/>
      <c r="DE17" s="1230"/>
    </row>
    <row r="18" spans="1:109" s="258" customFormat="1" x14ac:dyDescent="0.15">
      <c r="A18" s="1229"/>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230"/>
      <c r="BT18" s="1230"/>
      <c r="BU18" s="1230"/>
      <c r="BV18" s="1230"/>
      <c r="BW18" s="1230"/>
      <c r="BX18" s="1230"/>
      <c r="BY18" s="1230"/>
      <c r="BZ18" s="1230"/>
      <c r="CA18" s="1230"/>
      <c r="CB18" s="1230"/>
      <c r="CC18" s="1230"/>
      <c r="CD18" s="1230"/>
      <c r="CE18" s="1230"/>
      <c r="CF18" s="1230"/>
      <c r="CG18" s="1230"/>
      <c r="CH18" s="1230"/>
      <c r="CI18" s="1230"/>
      <c r="CJ18" s="1230"/>
      <c r="CK18" s="1230"/>
      <c r="CL18" s="1230"/>
      <c r="CM18" s="1230"/>
      <c r="CN18" s="1230"/>
      <c r="CO18" s="1230"/>
      <c r="CP18" s="1230"/>
      <c r="CQ18" s="1230"/>
      <c r="CR18" s="1230"/>
      <c r="CS18" s="1230"/>
      <c r="CT18" s="1230"/>
      <c r="CU18" s="1230"/>
      <c r="CV18" s="1230"/>
      <c r="CW18" s="1230"/>
      <c r="CX18" s="1230"/>
      <c r="CY18" s="1230"/>
      <c r="CZ18" s="1230"/>
      <c r="DA18" s="1230"/>
      <c r="DB18" s="1230"/>
      <c r="DC18" s="1230"/>
      <c r="DD18" s="1230"/>
      <c r="DE18" s="1230"/>
    </row>
    <row r="19" spans="1:109" x14ac:dyDescent="0.15">
      <c r="DD19" s="1229"/>
      <c r="DE19" s="1229"/>
    </row>
    <row r="20" spans="1:109" x14ac:dyDescent="0.15">
      <c r="DD20" s="1229"/>
      <c r="DE20" s="1229"/>
    </row>
    <row r="21" spans="1:109" ht="17.25" customHeight="1" x14ac:dyDescent="0.15">
      <c r="B21" s="1231"/>
      <c r="C21" s="1232"/>
      <c r="D21" s="1232"/>
      <c r="E21" s="1232"/>
      <c r="F21" s="1232"/>
      <c r="G21" s="1232"/>
      <c r="H21" s="1232"/>
      <c r="I21" s="1232"/>
      <c r="J21" s="1232"/>
      <c r="K21" s="1232"/>
      <c r="L21" s="1232"/>
      <c r="M21" s="1232"/>
      <c r="N21" s="1233"/>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3"/>
      <c r="AU21" s="1232"/>
      <c r="AV21" s="1232"/>
      <c r="AW21" s="1232"/>
      <c r="AX21" s="1232"/>
      <c r="AY21" s="1232"/>
      <c r="AZ21" s="1232"/>
      <c r="BA21" s="1232"/>
      <c r="BB21" s="1232"/>
      <c r="BC21" s="1232"/>
      <c r="BD21" s="1232"/>
      <c r="BE21" s="1232"/>
      <c r="BF21" s="1233"/>
      <c r="BG21" s="1232"/>
      <c r="BH21" s="1232"/>
      <c r="BI21" s="1232"/>
      <c r="BJ21" s="1232"/>
      <c r="BK21" s="1232"/>
      <c r="BL21" s="1232"/>
      <c r="BM21" s="1232"/>
      <c r="BN21" s="1232"/>
      <c r="BO21" s="1232"/>
      <c r="BP21" s="1232"/>
      <c r="BQ21" s="1232"/>
      <c r="BR21" s="1233"/>
      <c r="BS21" s="1232"/>
      <c r="BT21" s="1232"/>
      <c r="BU21" s="1232"/>
      <c r="BV21" s="1232"/>
      <c r="BW21" s="1232"/>
      <c r="BX21" s="1232"/>
      <c r="BY21" s="1232"/>
      <c r="BZ21" s="1232"/>
      <c r="CA21" s="1232"/>
      <c r="CB21" s="1232"/>
      <c r="CC21" s="1232"/>
      <c r="CD21" s="1233"/>
      <c r="CE21" s="1232"/>
      <c r="CF21" s="1232"/>
      <c r="CG21" s="1232"/>
      <c r="CH21" s="1232"/>
      <c r="CI21" s="1232"/>
      <c r="CJ21" s="1232"/>
      <c r="CK21" s="1232"/>
      <c r="CL21" s="1232"/>
      <c r="CM21" s="1232"/>
      <c r="CN21" s="1232"/>
      <c r="CO21" s="1232"/>
      <c r="CP21" s="1233"/>
      <c r="CQ21" s="1232"/>
      <c r="CR21" s="1232"/>
      <c r="CS21" s="1232"/>
      <c r="CT21" s="1232"/>
      <c r="CU21" s="1232"/>
      <c r="CV21" s="1232"/>
      <c r="CW21" s="1232"/>
      <c r="CX21" s="1232"/>
      <c r="CY21" s="1232"/>
      <c r="CZ21" s="1232"/>
      <c r="DA21" s="1232"/>
      <c r="DB21" s="1233"/>
      <c r="DC21" s="1232"/>
      <c r="DD21" s="1234"/>
      <c r="DE21" s="1229"/>
    </row>
    <row r="22" spans="1:109" ht="17.25" customHeight="1" x14ac:dyDescent="0.15">
      <c r="B22" s="1235"/>
    </row>
    <row r="23" spans="1:109" x14ac:dyDescent="0.15">
      <c r="B23" s="1235"/>
    </row>
    <row r="24" spans="1:109" x14ac:dyDescent="0.15">
      <c r="B24" s="1235"/>
    </row>
    <row r="25" spans="1:109" x14ac:dyDescent="0.15">
      <c r="B25" s="1235"/>
    </row>
    <row r="26" spans="1:109" x14ac:dyDescent="0.15">
      <c r="B26" s="1235"/>
    </row>
    <row r="27" spans="1:109" x14ac:dyDescent="0.15">
      <c r="B27" s="1235"/>
    </row>
    <row r="28" spans="1:109" x14ac:dyDescent="0.15">
      <c r="B28" s="1235"/>
    </row>
    <row r="29" spans="1:109" x14ac:dyDescent="0.15">
      <c r="B29" s="1235"/>
    </row>
    <row r="30" spans="1:109" x14ac:dyDescent="0.15">
      <c r="B30" s="1235"/>
    </row>
    <row r="31" spans="1:109" x14ac:dyDescent="0.15">
      <c r="B31" s="1235"/>
    </row>
    <row r="32" spans="1:109" x14ac:dyDescent="0.15">
      <c r="B32" s="1235"/>
    </row>
    <row r="33" spans="2:109" x14ac:dyDescent="0.15">
      <c r="B33" s="1235"/>
    </row>
    <row r="34" spans="2:109" x14ac:dyDescent="0.15">
      <c r="B34" s="1235"/>
    </row>
    <row r="35" spans="2:109" x14ac:dyDescent="0.15">
      <c r="B35" s="1235"/>
    </row>
    <row r="36" spans="2:109" x14ac:dyDescent="0.15">
      <c r="B36" s="1235"/>
    </row>
    <row r="37" spans="2:109" x14ac:dyDescent="0.15">
      <c r="B37" s="1235"/>
    </row>
    <row r="38" spans="2:109" x14ac:dyDescent="0.15">
      <c r="B38" s="1235"/>
    </row>
    <row r="39" spans="2:109" x14ac:dyDescent="0.15">
      <c r="B39" s="1237"/>
      <c r="C39" s="1238"/>
      <c r="D39" s="1238"/>
      <c r="E39" s="1238"/>
      <c r="F39" s="1238"/>
      <c r="G39" s="1238"/>
      <c r="H39" s="1238"/>
      <c r="I39" s="1238"/>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8"/>
      <c r="AK39" s="1238"/>
      <c r="AL39" s="1238"/>
      <c r="AM39" s="1238"/>
      <c r="AN39" s="1238"/>
      <c r="AO39" s="1238"/>
      <c r="AP39" s="1238"/>
      <c r="AQ39" s="1238"/>
      <c r="AR39" s="1238"/>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8"/>
      <c r="BR39" s="1238"/>
      <c r="BS39" s="1238"/>
      <c r="BT39" s="1238"/>
      <c r="BU39" s="1238"/>
      <c r="BV39" s="1238"/>
      <c r="BW39" s="1238"/>
      <c r="BX39" s="1238"/>
      <c r="BY39" s="1238"/>
      <c r="BZ39" s="1238"/>
      <c r="CA39" s="1238"/>
      <c r="CB39" s="1238"/>
      <c r="CC39" s="1238"/>
      <c r="CD39" s="1238"/>
      <c r="CE39" s="1238"/>
      <c r="CF39" s="1238"/>
      <c r="CG39" s="1238"/>
      <c r="CH39" s="1238"/>
      <c r="CI39" s="1238"/>
      <c r="CJ39" s="1238"/>
      <c r="CK39" s="1238"/>
      <c r="CL39" s="1238"/>
      <c r="CM39" s="1238"/>
      <c r="CN39" s="1238"/>
      <c r="CO39" s="1238"/>
      <c r="CP39" s="1238"/>
      <c r="CQ39" s="1238"/>
      <c r="CR39" s="1238"/>
      <c r="CS39" s="1238"/>
      <c r="CT39" s="1238"/>
      <c r="CU39" s="1238"/>
      <c r="CV39" s="1238"/>
      <c r="CW39" s="1238"/>
      <c r="CX39" s="1238"/>
      <c r="CY39" s="1238"/>
      <c r="CZ39" s="1238"/>
      <c r="DA39" s="1238"/>
      <c r="DB39" s="1238"/>
      <c r="DC39" s="1238"/>
      <c r="DD39" s="1239"/>
    </row>
    <row r="40" spans="2:109" x14ac:dyDescent="0.15">
      <c r="B40" s="1240"/>
      <c r="DD40" s="1240"/>
      <c r="DE40" s="1229"/>
    </row>
    <row r="41" spans="2:109" ht="17.25" x14ac:dyDescent="0.15">
      <c r="B41" s="1241" t="s">
        <v>602</v>
      </c>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H41" s="1232"/>
      <c r="CI41" s="1232"/>
      <c r="CJ41" s="1232"/>
      <c r="CK41" s="1232"/>
      <c r="CL41" s="1232"/>
      <c r="CM41" s="1232"/>
      <c r="CN41" s="1232"/>
      <c r="CO41" s="1232"/>
      <c r="CP41" s="1232"/>
      <c r="CQ41" s="1232"/>
      <c r="CR41" s="1232"/>
      <c r="CS41" s="1232"/>
      <c r="CT41" s="1232"/>
      <c r="CU41" s="1232"/>
      <c r="CV41" s="1232"/>
      <c r="CW41" s="1232"/>
      <c r="CX41" s="1232"/>
      <c r="CY41" s="1232"/>
      <c r="CZ41" s="1232"/>
      <c r="DA41" s="1232"/>
      <c r="DB41" s="1232"/>
      <c r="DC41" s="1232"/>
      <c r="DD41" s="1234"/>
    </row>
    <row r="42" spans="2:109" x14ac:dyDescent="0.15">
      <c r="B42" s="1235"/>
      <c r="G42" s="1242"/>
      <c r="I42" s="1243"/>
      <c r="J42" s="1243"/>
      <c r="K42" s="1243"/>
      <c r="AM42" s="1242"/>
      <c r="AN42" s="1242" t="s">
        <v>603</v>
      </c>
      <c r="AP42" s="1243"/>
      <c r="AQ42" s="1243"/>
      <c r="AR42" s="1243"/>
      <c r="AY42" s="1242"/>
      <c r="BA42" s="1243"/>
      <c r="BB42" s="1243"/>
      <c r="BC42" s="1243"/>
      <c r="BK42" s="1242"/>
      <c r="BM42" s="1243"/>
      <c r="BN42" s="1243"/>
      <c r="BO42" s="1243"/>
      <c r="BW42" s="1242"/>
      <c r="BY42" s="1243"/>
      <c r="BZ42" s="1243"/>
      <c r="CA42" s="1243"/>
      <c r="CI42" s="1242"/>
      <c r="CK42" s="1243"/>
      <c r="CL42" s="1243"/>
      <c r="CM42" s="1243"/>
      <c r="CU42" s="1242"/>
      <c r="CW42" s="1243"/>
      <c r="CX42" s="1243"/>
      <c r="CY42" s="1243"/>
    </row>
    <row r="43" spans="2:109" ht="13.5" customHeight="1" x14ac:dyDescent="0.15">
      <c r="B43" s="1235"/>
      <c r="AN43" s="1244" t="s">
        <v>604</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x14ac:dyDescent="0.15">
      <c r="B44" s="1235"/>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x14ac:dyDescent="0.15">
      <c r="B45" s="1235"/>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x14ac:dyDescent="0.15">
      <c r="B46" s="1235"/>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x14ac:dyDescent="0.15">
      <c r="B47" s="1235"/>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x14ac:dyDescent="0.15">
      <c r="B48" s="1235"/>
      <c r="H48" s="1253"/>
      <c r="I48" s="1253"/>
      <c r="J48" s="1253"/>
      <c r="AN48" s="1253"/>
      <c r="AO48" s="1253"/>
      <c r="AP48" s="1253"/>
      <c r="AZ48" s="1253"/>
      <c r="BA48" s="1253"/>
      <c r="BB48" s="1253"/>
      <c r="BL48" s="1253"/>
      <c r="BM48" s="1253"/>
      <c r="BN48" s="1253"/>
      <c r="BX48" s="1253"/>
      <c r="BY48" s="1253"/>
      <c r="BZ48" s="1253"/>
      <c r="CJ48" s="1253"/>
      <c r="CK48" s="1253"/>
      <c r="CL48" s="1253"/>
      <c r="CV48" s="1253"/>
      <c r="CW48" s="1253"/>
      <c r="CX48" s="1253"/>
    </row>
    <row r="49" spans="1:109" x14ac:dyDescent="0.15">
      <c r="B49" s="1235"/>
      <c r="AN49" s="1229" t="s">
        <v>605</v>
      </c>
    </row>
    <row r="50" spans="1:109" x14ac:dyDescent="0.15">
      <c r="B50" s="1235"/>
      <c r="G50" s="1254"/>
      <c r="H50" s="1254"/>
      <c r="I50" s="1254"/>
      <c r="J50" s="1254"/>
      <c r="K50" s="1255"/>
      <c r="L50" s="1255"/>
      <c r="M50" s="1256"/>
      <c r="N50" s="1256"/>
      <c r="AN50" s="1257"/>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9"/>
      <c r="BP50" s="1260" t="s">
        <v>554</v>
      </c>
      <c r="BQ50" s="1260"/>
      <c r="BR50" s="1260"/>
      <c r="BS50" s="1260"/>
      <c r="BT50" s="1260"/>
      <c r="BU50" s="1260"/>
      <c r="BV50" s="1260"/>
      <c r="BW50" s="1260"/>
      <c r="BX50" s="1260" t="s">
        <v>555</v>
      </c>
      <c r="BY50" s="1260"/>
      <c r="BZ50" s="1260"/>
      <c r="CA50" s="1260"/>
      <c r="CB50" s="1260"/>
      <c r="CC50" s="1260"/>
      <c r="CD50" s="1260"/>
      <c r="CE50" s="1260"/>
      <c r="CF50" s="1260" t="s">
        <v>556</v>
      </c>
      <c r="CG50" s="1260"/>
      <c r="CH50" s="1260"/>
      <c r="CI50" s="1260"/>
      <c r="CJ50" s="1260"/>
      <c r="CK50" s="1260"/>
      <c r="CL50" s="1260"/>
      <c r="CM50" s="1260"/>
      <c r="CN50" s="1260" t="s">
        <v>557</v>
      </c>
      <c r="CO50" s="1260"/>
      <c r="CP50" s="1260"/>
      <c r="CQ50" s="1260"/>
      <c r="CR50" s="1260"/>
      <c r="CS50" s="1260"/>
      <c r="CT50" s="1260"/>
      <c r="CU50" s="1260"/>
      <c r="CV50" s="1260" t="s">
        <v>558</v>
      </c>
      <c r="CW50" s="1260"/>
      <c r="CX50" s="1260"/>
      <c r="CY50" s="1260"/>
      <c r="CZ50" s="1260"/>
      <c r="DA50" s="1260"/>
      <c r="DB50" s="1260"/>
      <c r="DC50" s="1260"/>
    </row>
    <row r="51" spans="1:109" ht="13.5" customHeight="1" x14ac:dyDescent="0.15">
      <c r="B51" s="1235"/>
      <c r="G51" s="1261"/>
      <c r="H51" s="1261"/>
      <c r="I51" s="1262"/>
      <c r="J51" s="1262"/>
      <c r="K51" s="1263"/>
      <c r="L51" s="1263"/>
      <c r="M51" s="1263"/>
      <c r="N51" s="1263"/>
      <c r="AM51" s="1253"/>
      <c r="AN51" s="1264" t="s">
        <v>606</v>
      </c>
      <c r="AO51" s="1264"/>
      <c r="AP51" s="1264"/>
      <c r="AQ51" s="1264"/>
      <c r="AR51" s="1264"/>
      <c r="AS51" s="1264"/>
      <c r="AT51" s="1264"/>
      <c r="AU51" s="1264"/>
      <c r="AV51" s="1264"/>
      <c r="AW51" s="1264"/>
      <c r="AX51" s="1264"/>
      <c r="AY51" s="1264"/>
      <c r="AZ51" s="1264"/>
      <c r="BA51" s="1264"/>
      <c r="BB51" s="1264" t="s">
        <v>607</v>
      </c>
      <c r="BC51" s="1264"/>
      <c r="BD51" s="1264"/>
      <c r="BE51" s="1264"/>
      <c r="BF51" s="1264"/>
      <c r="BG51" s="1264"/>
      <c r="BH51" s="1264"/>
      <c r="BI51" s="1264"/>
      <c r="BJ51" s="1264"/>
      <c r="BK51" s="1264"/>
      <c r="BL51" s="1264"/>
      <c r="BM51" s="1264"/>
      <c r="BN51" s="1264"/>
      <c r="BO51" s="1264"/>
      <c r="BP51" s="1265">
        <v>126.7</v>
      </c>
      <c r="BQ51" s="1265"/>
      <c r="BR51" s="1265"/>
      <c r="BS51" s="1265"/>
      <c r="BT51" s="1265"/>
      <c r="BU51" s="1265"/>
      <c r="BV51" s="1265"/>
      <c r="BW51" s="1265"/>
      <c r="BX51" s="1265">
        <v>100.3</v>
      </c>
      <c r="BY51" s="1265"/>
      <c r="BZ51" s="1265"/>
      <c r="CA51" s="1265"/>
      <c r="CB51" s="1265"/>
      <c r="CC51" s="1265"/>
      <c r="CD51" s="1265"/>
      <c r="CE51" s="1265"/>
      <c r="CF51" s="1265">
        <v>89.9</v>
      </c>
      <c r="CG51" s="1265"/>
      <c r="CH51" s="1265"/>
      <c r="CI51" s="1265"/>
      <c r="CJ51" s="1265"/>
      <c r="CK51" s="1265"/>
      <c r="CL51" s="1265"/>
      <c r="CM51" s="1265"/>
      <c r="CN51" s="1265">
        <v>75</v>
      </c>
      <c r="CO51" s="1265"/>
      <c r="CP51" s="1265"/>
      <c r="CQ51" s="1265"/>
      <c r="CR51" s="1265"/>
      <c r="CS51" s="1265"/>
      <c r="CT51" s="1265"/>
      <c r="CU51" s="1265"/>
      <c r="CV51" s="1265">
        <v>70.2</v>
      </c>
      <c r="CW51" s="1265"/>
      <c r="CX51" s="1265"/>
      <c r="CY51" s="1265"/>
      <c r="CZ51" s="1265"/>
      <c r="DA51" s="1265"/>
      <c r="DB51" s="1265"/>
      <c r="DC51" s="1265"/>
    </row>
    <row r="52" spans="1:109" x14ac:dyDescent="0.15">
      <c r="B52" s="1235"/>
      <c r="G52" s="1261"/>
      <c r="H52" s="1261"/>
      <c r="I52" s="1262"/>
      <c r="J52" s="1262"/>
      <c r="K52" s="1263"/>
      <c r="L52" s="1263"/>
      <c r="M52" s="1263"/>
      <c r="N52" s="1263"/>
      <c r="AM52" s="1253"/>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1243"/>
      <c r="B53" s="1235"/>
      <c r="G53" s="1261"/>
      <c r="H53" s="1261"/>
      <c r="I53" s="1254"/>
      <c r="J53" s="1254"/>
      <c r="K53" s="1263"/>
      <c r="L53" s="1263"/>
      <c r="M53" s="1263"/>
      <c r="N53" s="1263"/>
      <c r="AM53" s="1253"/>
      <c r="AN53" s="1264"/>
      <c r="AO53" s="1264"/>
      <c r="AP53" s="1264"/>
      <c r="AQ53" s="1264"/>
      <c r="AR53" s="1264"/>
      <c r="AS53" s="1264"/>
      <c r="AT53" s="1264"/>
      <c r="AU53" s="1264"/>
      <c r="AV53" s="1264"/>
      <c r="AW53" s="1264"/>
      <c r="AX53" s="1264"/>
      <c r="AY53" s="1264"/>
      <c r="AZ53" s="1264"/>
      <c r="BA53" s="1264"/>
      <c r="BB53" s="1264" t="s">
        <v>608</v>
      </c>
      <c r="BC53" s="1264"/>
      <c r="BD53" s="1264"/>
      <c r="BE53" s="1264"/>
      <c r="BF53" s="1264"/>
      <c r="BG53" s="1264"/>
      <c r="BH53" s="1264"/>
      <c r="BI53" s="1264"/>
      <c r="BJ53" s="1264"/>
      <c r="BK53" s="1264"/>
      <c r="BL53" s="1264"/>
      <c r="BM53" s="1264"/>
      <c r="BN53" s="1264"/>
      <c r="BO53" s="1264"/>
      <c r="BP53" s="1265">
        <v>57.1</v>
      </c>
      <c r="BQ53" s="1265"/>
      <c r="BR53" s="1265"/>
      <c r="BS53" s="1265"/>
      <c r="BT53" s="1265"/>
      <c r="BU53" s="1265"/>
      <c r="BV53" s="1265"/>
      <c r="BW53" s="1265"/>
      <c r="BX53" s="1265">
        <v>58.7</v>
      </c>
      <c r="BY53" s="1265"/>
      <c r="BZ53" s="1265"/>
      <c r="CA53" s="1265"/>
      <c r="CB53" s="1265"/>
      <c r="CC53" s="1265"/>
      <c r="CD53" s="1265"/>
      <c r="CE53" s="1265"/>
      <c r="CF53" s="1265">
        <v>60.3</v>
      </c>
      <c r="CG53" s="1265"/>
      <c r="CH53" s="1265"/>
      <c r="CI53" s="1265"/>
      <c r="CJ53" s="1265"/>
      <c r="CK53" s="1265"/>
      <c r="CL53" s="1265"/>
      <c r="CM53" s="1265"/>
      <c r="CN53" s="1265">
        <v>61.9</v>
      </c>
      <c r="CO53" s="1265"/>
      <c r="CP53" s="1265"/>
      <c r="CQ53" s="1265"/>
      <c r="CR53" s="1265"/>
      <c r="CS53" s="1265"/>
      <c r="CT53" s="1265"/>
      <c r="CU53" s="1265"/>
      <c r="CV53" s="1265">
        <v>63.1</v>
      </c>
      <c r="CW53" s="1265"/>
      <c r="CX53" s="1265"/>
      <c r="CY53" s="1265"/>
      <c r="CZ53" s="1265"/>
      <c r="DA53" s="1265"/>
      <c r="DB53" s="1265"/>
      <c r="DC53" s="1265"/>
    </row>
    <row r="54" spans="1:109" x14ac:dyDescent="0.15">
      <c r="A54" s="1243"/>
      <c r="B54" s="1235"/>
      <c r="G54" s="1261"/>
      <c r="H54" s="1261"/>
      <c r="I54" s="1254"/>
      <c r="J54" s="1254"/>
      <c r="K54" s="1263"/>
      <c r="L54" s="1263"/>
      <c r="M54" s="1263"/>
      <c r="N54" s="1263"/>
      <c r="AM54" s="1253"/>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1243"/>
      <c r="B55" s="1235"/>
      <c r="G55" s="1254"/>
      <c r="H55" s="1254"/>
      <c r="I55" s="1254"/>
      <c r="J55" s="1254"/>
      <c r="K55" s="1263"/>
      <c r="L55" s="1263"/>
      <c r="M55" s="1263"/>
      <c r="N55" s="1263"/>
      <c r="AN55" s="1260" t="s">
        <v>609</v>
      </c>
      <c r="AO55" s="1260"/>
      <c r="AP55" s="1260"/>
      <c r="AQ55" s="1260"/>
      <c r="AR55" s="1260"/>
      <c r="AS55" s="1260"/>
      <c r="AT55" s="1260"/>
      <c r="AU55" s="1260"/>
      <c r="AV55" s="1260"/>
      <c r="AW55" s="1260"/>
      <c r="AX55" s="1260"/>
      <c r="AY55" s="1260"/>
      <c r="AZ55" s="1260"/>
      <c r="BA55" s="1260"/>
      <c r="BB55" s="1264" t="s">
        <v>607</v>
      </c>
      <c r="BC55" s="1264"/>
      <c r="BD55" s="1264"/>
      <c r="BE55" s="1264"/>
      <c r="BF55" s="1264"/>
      <c r="BG55" s="1264"/>
      <c r="BH55" s="1264"/>
      <c r="BI55" s="1264"/>
      <c r="BJ55" s="1264"/>
      <c r="BK55" s="1264"/>
      <c r="BL55" s="1264"/>
      <c r="BM55" s="1264"/>
      <c r="BN55" s="1264"/>
      <c r="BO55" s="1264"/>
      <c r="BP55" s="1265">
        <v>24.2</v>
      </c>
      <c r="BQ55" s="1265"/>
      <c r="BR55" s="1265"/>
      <c r="BS55" s="1265"/>
      <c r="BT55" s="1265"/>
      <c r="BU55" s="1265"/>
      <c r="BV55" s="1265"/>
      <c r="BW55" s="1265"/>
      <c r="BX55" s="1265">
        <v>22.1</v>
      </c>
      <c r="BY55" s="1265"/>
      <c r="BZ55" s="1265"/>
      <c r="CA55" s="1265"/>
      <c r="CB55" s="1265"/>
      <c r="CC55" s="1265"/>
      <c r="CD55" s="1265"/>
      <c r="CE55" s="1265"/>
      <c r="CF55" s="1265">
        <v>20.399999999999999</v>
      </c>
      <c r="CG55" s="1265"/>
      <c r="CH55" s="1265"/>
      <c r="CI55" s="1265"/>
      <c r="CJ55" s="1265"/>
      <c r="CK55" s="1265"/>
      <c r="CL55" s="1265"/>
      <c r="CM55" s="1265"/>
      <c r="CN55" s="1265">
        <v>11.2</v>
      </c>
      <c r="CO55" s="1265"/>
      <c r="CP55" s="1265"/>
      <c r="CQ55" s="1265"/>
      <c r="CR55" s="1265"/>
      <c r="CS55" s="1265"/>
      <c r="CT55" s="1265"/>
      <c r="CU55" s="1265"/>
      <c r="CV55" s="1265">
        <v>4.5999999999999996</v>
      </c>
      <c r="CW55" s="1265"/>
      <c r="CX55" s="1265"/>
      <c r="CY55" s="1265"/>
      <c r="CZ55" s="1265"/>
      <c r="DA55" s="1265"/>
      <c r="DB55" s="1265"/>
      <c r="DC55" s="1265"/>
    </row>
    <row r="56" spans="1:109" x14ac:dyDescent="0.15">
      <c r="A56" s="1243"/>
      <c r="B56" s="1235"/>
      <c r="G56" s="1254"/>
      <c r="H56" s="1254"/>
      <c r="I56" s="1254"/>
      <c r="J56" s="1254"/>
      <c r="K56" s="1263"/>
      <c r="L56" s="1263"/>
      <c r="M56" s="1263"/>
      <c r="N56" s="1263"/>
      <c r="AN56" s="1260"/>
      <c r="AO56" s="1260"/>
      <c r="AP56" s="1260"/>
      <c r="AQ56" s="1260"/>
      <c r="AR56" s="1260"/>
      <c r="AS56" s="1260"/>
      <c r="AT56" s="1260"/>
      <c r="AU56" s="1260"/>
      <c r="AV56" s="1260"/>
      <c r="AW56" s="1260"/>
      <c r="AX56" s="1260"/>
      <c r="AY56" s="1260"/>
      <c r="AZ56" s="1260"/>
      <c r="BA56" s="1260"/>
      <c r="BB56" s="1264"/>
      <c r="BC56" s="1264"/>
      <c r="BD56" s="1264"/>
      <c r="BE56" s="1264"/>
      <c r="BF56" s="1264"/>
      <c r="BG56" s="1264"/>
      <c r="BH56" s="1264"/>
      <c r="BI56" s="1264"/>
      <c r="BJ56" s="1264"/>
      <c r="BK56" s="1264"/>
      <c r="BL56" s="1264"/>
      <c r="BM56" s="1264"/>
      <c r="BN56" s="1264"/>
      <c r="BO56" s="1264"/>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3" customFormat="1" x14ac:dyDescent="0.15">
      <c r="B57" s="1266"/>
      <c r="G57" s="1254"/>
      <c r="H57" s="1254"/>
      <c r="I57" s="1267"/>
      <c r="J57" s="1267"/>
      <c r="K57" s="1263"/>
      <c r="L57" s="1263"/>
      <c r="M57" s="1263"/>
      <c r="N57" s="1263"/>
      <c r="AM57" s="1229"/>
      <c r="AN57" s="1260"/>
      <c r="AO57" s="1260"/>
      <c r="AP57" s="1260"/>
      <c r="AQ57" s="1260"/>
      <c r="AR57" s="1260"/>
      <c r="AS57" s="1260"/>
      <c r="AT57" s="1260"/>
      <c r="AU57" s="1260"/>
      <c r="AV57" s="1260"/>
      <c r="AW57" s="1260"/>
      <c r="AX57" s="1260"/>
      <c r="AY57" s="1260"/>
      <c r="AZ57" s="1260"/>
      <c r="BA57" s="1260"/>
      <c r="BB57" s="1264" t="s">
        <v>608</v>
      </c>
      <c r="BC57" s="1264"/>
      <c r="BD57" s="1264"/>
      <c r="BE57" s="1264"/>
      <c r="BF57" s="1264"/>
      <c r="BG57" s="1264"/>
      <c r="BH57" s="1264"/>
      <c r="BI57" s="1264"/>
      <c r="BJ57" s="1264"/>
      <c r="BK57" s="1264"/>
      <c r="BL57" s="1264"/>
      <c r="BM57" s="1264"/>
      <c r="BN57" s="1264"/>
      <c r="BO57" s="1264"/>
      <c r="BP57" s="1265">
        <v>60.1</v>
      </c>
      <c r="BQ57" s="1265"/>
      <c r="BR57" s="1265"/>
      <c r="BS57" s="1265"/>
      <c r="BT57" s="1265"/>
      <c r="BU57" s="1265"/>
      <c r="BV57" s="1265"/>
      <c r="BW57" s="1265"/>
      <c r="BX57" s="1265">
        <v>61.5</v>
      </c>
      <c r="BY57" s="1265"/>
      <c r="BZ57" s="1265"/>
      <c r="CA57" s="1265"/>
      <c r="CB57" s="1265"/>
      <c r="CC57" s="1265"/>
      <c r="CD57" s="1265"/>
      <c r="CE57" s="1265"/>
      <c r="CF57" s="1265">
        <v>63</v>
      </c>
      <c r="CG57" s="1265"/>
      <c r="CH57" s="1265"/>
      <c r="CI57" s="1265"/>
      <c r="CJ57" s="1265"/>
      <c r="CK57" s="1265"/>
      <c r="CL57" s="1265"/>
      <c r="CM57" s="1265"/>
      <c r="CN57" s="1265">
        <v>63.7</v>
      </c>
      <c r="CO57" s="1265"/>
      <c r="CP57" s="1265"/>
      <c r="CQ57" s="1265"/>
      <c r="CR57" s="1265"/>
      <c r="CS57" s="1265"/>
      <c r="CT57" s="1265"/>
      <c r="CU57" s="1265"/>
      <c r="CV57" s="1265">
        <v>64.099999999999994</v>
      </c>
      <c r="CW57" s="1265"/>
      <c r="CX57" s="1265"/>
      <c r="CY57" s="1265"/>
      <c r="CZ57" s="1265"/>
      <c r="DA57" s="1265"/>
      <c r="DB57" s="1265"/>
      <c r="DC57" s="1265"/>
      <c r="DD57" s="1268"/>
      <c r="DE57" s="1266"/>
    </row>
    <row r="58" spans="1:109" s="1243" customFormat="1" x14ac:dyDescent="0.15">
      <c r="A58" s="1229"/>
      <c r="B58" s="1266"/>
      <c r="G58" s="1254"/>
      <c r="H58" s="1254"/>
      <c r="I58" s="1267"/>
      <c r="J58" s="1267"/>
      <c r="K58" s="1263"/>
      <c r="L58" s="1263"/>
      <c r="M58" s="1263"/>
      <c r="N58" s="1263"/>
      <c r="AM58" s="1229"/>
      <c r="AN58" s="1260"/>
      <c r="AO58" s="1260"/>
      <c r="AP58" s="1260"/>
      <c r="AQ58" s="1260"/>
      <c r="AR58" s="1260"/>
      <c r="AS58" s="1260"/>
      <c r="AT58" s="1260"/>
      <c r="AU58" s="1260"/>
      <c r="AV58" s="1260"/>
      <c r="AW58" s="1260"/>
      <c r="AX58" s="1260"/>
      <c r="AY58" s="1260"/>
      <c r="AZ58" s="1260"/>
      <c r="BA58" s="1260"/>
      <c r="BB58" s="1264"/>
      <c r="BC58" s="1264"/>
      <c r="BD58" s="1264"/>
      <c r="BE58" s="1264"/>
      <c r="BF58" s="1264"/>
      <c r="BG58" s="1264"/>
      <c r="BH58" s="1264"/>
      <c r="BI58" s="1264"/>
      <c r="BJ58" s="1264"/>
      <c r="BK58" s="1264"/>
      <c r="BL58" s="1264"/>
      <c r="BM58" s="1264"/>
      <c r="BN58" s="1264"/>
      <c r="BO58" s="1264"/>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3" customFormat="1" x14ac:dyDescent="0.15">
      <c r="A59" s="1229"/>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3" customFormat="1" x14ac:dyDescent="0.15">
      <c r="A60" s="1229"/>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3" customFormat="1" x14ac:dyDescent="0.15">
      <c r="A61" s="1229"/>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x14ac:dyDescent="0.15">
      <c r="B62" s="1240"/>
      <c r="C62" s="1240"/>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D62" s="1240"/>
      <c r="BE62" s="1240"/>
      <c r="BF62" s="1240"/>
      <c r="BG62" s="1240"/>
      <c r="BH62" s="1240"/>
      <c r="BI62" s="1240"/>
      <c r="BJ62" s="1240"/>
      <c r="BK62" s="1240"/>
      <c r="BL62" s="1240"/>
      <c r="BM62" s="1240"/>
      <c r="BN62" s="1240"/>
      <c r="BO62" s="1240"/>
      <c r="BP62" s="1240"/>
      <c r="BQ62" s="1240"/>
      <c r="BR62" s="1240"/>
      <c r="BS62" s="1240"/>
      <c r="BT62" s="1240"/>
      <c r="BU62" s="1240"/>
      <c r="BV62" s="1240"/>
      <c r="BW62" s="1240"/>
      <c r="BX62" s="1240"/>
      <c r="BY62" s="1240"/>
      <c r="BZ62" s="1240"/>
      <c r="CA62" s="1240"/>
      <c r="CB62" s="1240"/>
      <c r="CC62" s="1240"/>
      <c r="CD62" s="1240"/>
      <c r="CE62" s="1240"/>
      <c r="CF62" s="1240"/>
      <c r="CG62" s="1240"/>
      <c r="CH62" s="1240"/>
      <c r="CI62" s="1240"/>
      <c r="CJ62" s="1240"/>
      <c r="CK62" s="1240"/>
      <c r="CL62" s="1240"/>
      <c r="CM62" s="1240"/>
      <c r="CN62" s="1240"/>
      <c r="CO62" s="1240"/>
      <c r="CP62" s="1240"/>
      <c r="CQ62" s="1240"/>
      <c r="CR62" s="1240"/>
      <c r="CS62" s="1240"/>
      <c r="CT62" s="1240"/>
      <c r="CU62" s="1240"/>
      <c r="CV62" s="1240"/>
      <c r="CW62" s="1240"/>
      <c r="CX62" s="1240"/>
      <c r="CY62" s="1240"/>
      <c r="CZ62" s="1240"/>
      <c r="DA62" s="1240"/>
      <c r="DB62" s="1240"/>
      <c r="DC62" s="1240"/>
      <c r="DD62" s="1240"/>
      <c r="DE62" s="1229"/>
    </row>
    <row r="63" spans="1:109" ht="17.25" x14ac:dyDescent="0.15">
      <c r="B63" s="1274" t="s">
        <v>610</v>
      </c>
    </row>
    <row r="64" spans="1:109" x14ac:dyDescent="0.15">
      <c r="B64" s="1235"/>
      <c r="G64" s="1242"/>
      <c r="I64" s="1275"/>
      <c r="J64" s="1275"/>
      <c r="K64" s="1275"/>
      <c r="L64" s="1275"/>
      <c r="M64" s="1275"/>
      <c r="N64" s="1276"/>
      <c r="AM64" s="1242"/>
      <c r="AN64" s="1242" t="s">
        <v>603</v>
      </c>
      <c r="AP64" s="1243"/>
      <c r="AQ64" s="1243"/>
      <c r="AR64" s="1243"/>
      <c r="AY64" s="1242"/>
      <c r="BA64" s="1243"/>
      <c r="BB64" s="1243"/>
      <c r="BC64" s="1243"/>
      <c r="BK64" s="1242"/>
      <c r="BM64" s="1243"/>
      <c r="BN64" s="1243"/>
      <c r="BO64" s="1243"/>
      <c r="BW64" s="1242"/>
      <c r="BY64" s="1243"/>
      <c r="BZ64" s="1243"/>
      <c r="CA64" s="1243"/>
      <c r="CI64" s="1242"/>
      <c r="CK64" s="1243"/>
      <c r="CL64" s="1243"/>
      <c r="CM64" s="1243"/>
      <c r="CU64" s="1242"/>
      <c r="CW64" s="1243"/>
      <c r="CX64" s="1243"/>
      <c r="CY64" s="1243"/>
    </row>
    <row r="65" spans="2:107" x14ac:dyDescent="0.15">
      <c r="B65" s="1235"/>
      <c r="AN65" s="1244" t="s">
        <v>611</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x14ac:dyDescent="0.15">
      <c r="B66" s="1235"/>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x14ac:dyDescent="0.15">
      <c r="B67" s="1235"/>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x14ac:dyDescent="0.15">
      <c r="B68" s="1235"/>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x14ac:dyDescent="0.15">
      <c r="B69" s="1235"/>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x14ac:dyDescent="0.15">
      <c r="B70" s="1235"/>
      <c r="H70" s="1277"/>
      <c r="I70" s="1277"/>
      <c r="J70" s="1278"/>
      <c r="K70" s="1278"/>
      <c r="L70" s="1279"/>
      <c r="M70" s="1278"/>
      <c r="N70" s="1279"/>
      <c r="AN70" s="1253"/>
      <c r="AO70" s="1253"/>
      <c r="AP70" s="1253"/>
      <c r="AZ70" s="1253"/>
      <c r="BA70" s="1253"/>
      <c r="BB70" s="1253"/>
      <c r="BL70" s="1253"/>
      <c r="BM70" s="1253"/>
      <c r="BN70" s="1253"/>
      <c r="BX70" s="1253"/>
      <c r="BY70" s="1253"/>
      <c r="BZ70" s="1253"/>
      <c r="CJ70" s="1253"/>
      <c r="CK70" s="1253"/>
      <c r="CL70" s="1253"/>
      <c r="CV70" s="1253"/>
      <c r="CW70" s="1253"/>
      <c r="CX70" s="1253"/>
    </row>
    <row r="71" spans="2:107" x14ac:dyDescent="0.15">
      <c r="B71" s="1235"/>
      <c r="G71" s="1280"/>
      <c r="I71" s="1281"/>
      <c r="J71" s="1278"/>
      <c r="K71" s="1278"/>
      <c r="L71" s="1279"/>
      <c r="M71" s="1278"/>
      <c r="N71" s="1279"/>
      <c r="AM71" s="1280"/>
      <c r="AN71" s="1229" t="s">
        <v>605</v>
      </c>
    </row>
    <row r="72" spans="2:107" x14ac:dyDescent="0.15">
      <c r="B72" s="1235"/>
      <c r="G72" s="1254"/>
      <c r="H72" s="1254"/>
      <c r="I72" s="1254"/>
      <c r="J72" s="1254"/>
      <c r="K72" s="1255"/>
      <c r="L72" s="1255"/>
      <c r="M72" s="1256"/>
      <c r="N72" s="1256"/>
      <c r="AN72" s="1257"/>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9"/>
      <c r="BP72" s="1260" t="s">
        <v>554</v>
      </c>
      <c r="BQ72" s="1260"/>
      <c r="BR72" s="1260"/>
      <c r="BS72" s="1260"/>
      <c r="BT72" s="1260"/>
      <c r="BU72" s="1260"/>
      <c r="BV72" s="1260"/>
      <c r="BW72" s="1260"/>
      <c r="BX72" s="1260" t="s">
        <v>555</v>
      </c>
      <c r="BY72" s="1260"/>
      <c r="BZ72" s="1260"/>
      <c r="CA72" s="1260"/>
      <c r="CB72" s="1260"/>
      <c r="CC72" s="1260"/>
      <c r="CD72" s="1260"/>
      <c r="CE72" s="1260"/>
      <c r="CF72" s="1260" t="s">
        <v>556</v>
      </c>
      <c r="CG72" s="1260"/>
      <c r="CH72" s="1260"/>
      <c r="CI72" s="1260"/>
      <c r="CJ72" s="1260"/>
      <c r="CK72" s="1260"/>
      <c r="CL72" s="1260"/>
      <c r="CM72" s="1260"/>
      <c r="CN72" s="1260" t="s">
        <v>557</v>
      </c>
      <c r="CO72" s="1260"/>
      <c r="CP72" s="1260"/>
      <c r="CQ72" s="1260"/>
      <c r="CR72" s="1260"/>
      <c r="CS72" s="1260"/>
      <c r="CT72" s="1260"/>
      <c r="CU72" s="1260"/>
      <c r="CV72" s="1260" t="s">
        <v>558</v>
      </c>
      <c r="CW72" s="1260"/>
      <c r="CX72" s="1260"/>
      <c r="CY72" s="1260"/>
      <c r="CZ72" s="1260"/>
      <c r="DA72" s="1260"/>
      <c r="DB72" s="1260"/>
      <c r="DC72" s="1260"/>
    </row>
    <row r="73" spans="2:107" x14ac:dyDescent="0.15">
      <c r="B73" s="1235"/>
      <c r="G73" s="1261"/>
      <c r="H73" s="1261"/>
      <c r="I73" s="1261"/>
      <c r="J73" s="1261"/>
      <c r="K73" s="1282"/>
      <c r="L73" s="1282"/>
      <c r="M73" s="1282"/>
      <c r="N73" s="1282"/>
      <c r="AM73" s="1253"/>
      <c r="AN73" s="1264" t="s">
        <v>606</v>
      </c>
      <c r="AO73" s="1264"/>
      <c r="AP73" s="1264"/>
      <c r="AQ73" s="1264"/>
      <c r="AR73" s="1264"/>
      <c r="AS73" s="1264"/>
      <c r="AT73" s="1264"/>
      <c r="AU73" s="1264"/>
      <c r="AV73" s="1264"/>
      <c r="AW73" s="1264"/>
      <c r="AX73" s="1264"/>
      <c r="AY73" s="1264"/>
      <c r="AZ73" s="1264"/>
      <c r="BA73" s="1264"/>
      <c r="BB73" s="1264" t="s">
        <v>607</v>
      </c>
      <c r="BC73" s="1264"/>
      <c r="BD73" s="1264"/>
      <c r="BE73" s="1264"/>
      <c r="BF73" s="1264"/>
      <c r="BG73" s="1264"/>
      <c r="BH73" s="1264"/>
      <c r="BI73" s="1264"/>
      <c r="BJ73" s="1264"/>
      <c r="BK73" s="1264"/>
      <c r="BL73" s="1264"/>
      <c r="BM73" s="1264"/>
      <c r="BN73" s="1264"/>
      <c r="BO73" s="1264"/>
      <c r="BP73" s="1265">
        <v>126.7</v>
      </c>
      <c r="BQ73" s="1265"/>
      <c r="BR73" s="1265"/>
      <c r="BS73" s="1265"/>
      <c r="BT73" s="1265"/>
      <c r="BU73" s="1265"/>
      <c r="BV73" s="1265"/>
      <c r="BW73" s="1265"/>
      <c r="BX73" s="1265">
        <v>100.3</v>
      </c>
      <c r="BY73" s="1265"/>
      <c r="BZ73" s="1265"/>
      <c r="CA73" s="1265"/>
      <c r="CB73" s="1265"/>
      <c r="CC73" s="1265"/>
      <c r="CD73" s="1265"/>
      <c r="CE73" s="1265"/>
      <c r="CF73" s="1265">
        <v>89.9</v>
      </c>
      <c r="CG73" s="1265"/>
      <c r="CH73" s="1265"/>
      <c r="CI73" s="1265"/>
      <c r="CJ73" s="1265"/>
      <c r="CK73" s="1265"/>
      <c r="CL73" s="1265"/>
      <c r="CM73" s="1265"/>
      <c r="CN73" s="1265">
        <v>75</v>
      </c>
      <c r="CO73" s="1265"/>
      <c r="CP73" s="1265"/>
      <c r="CQ73" s="1265"/>
      <c r="CR73" s="1265"/>
      <c r="CS73" s="1265"/>
      <c r="CT73" s="1265"/>
      <c r="CU73" s="1265"/>
      <c r="CV73" s="1265">
        <v>70.2</v>
      </c>
      <c r="CW73" s="1265"/>
      <c r="CX73" s="1265"/>
      <c r="CY73" s="1265"/>
      <c r="CZ73" s="1265"/>
      <c r="DA73" s="1265"/>
      <c r="DB73" s="1265"/>
      <c r="DC73" s="1265"/>
    </row>
    <row r="74" spans="2:107" x14ac:dyDescent="0.15">
      <c r="B74" s="1235"/>
      <c r="G74" s="1261"/>
      <c r="H74" s="1261"/>
      <c r="I74" s="1261"/>
      <c r="J74" s="1261"/>
      <c r="K74" s="1282"/>
      <c r="L74" s="1282"/>
      <c r="M74" s="1282"/>
      <c r="N74" s="1282"/>
      <c r="AM74" s="1253"/>
      <c r="AN74" s="1264"/>
      <c r="AO74" s="1264"/>
      <c r="AP74" s="1264"/>
      <c r="AQ74" s="1264"/>
      <c r="AR74" s="1264"/>
      <c r="AS74" s="1264"/>
      <c r="AT74" s="1264"/>
      <c r="AU74" s="1264"/>
      <c r="AV74" s="1264"/>
      <c r="AW74" s="1264"/>
      <c r="AX74" s="1264"/>
      <c r="AY74" s="1264"/>
      <c r="AZ74" s="1264"/>
      <c r="BA74" s="1264"/>
      <c r="BB74" s="1264"/>
      <c r="BC74" s="1264"/>
      <c r="BD74" s="1264"/>
      <c r="BE74" s="1264"/>
      <c r="BF74" s="1264"/>
      <c r="BG74" s="1264"/>
      <c r="BH74" s="1264"/>
      <c r="BI74" s="1264"/>
      <c r="BJ74" s="1264"/>
      <c r="BK74" s="1264"/>
      <c r="BL74" s="1264"/>
      <c r="BM74" s="1264"/>
      <c r="BN74" s="1264"/>
      <c r="BO74" s="1264"/>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35"/>
      <c r="G75" s="1261"/>
      <c r="H75" s="1261"/>
      <c r="I75" s="1254"/>
      <c r="J75" s="1254"/>
      <c r="K75" s="1263"/>
      <c r="L75" s="1263"/>
      <c r="M75" s="1263"/>
      <c r="N75" s="1263"/>
      <c r="AM75" s="1253"/>
      <c r="AN75" s="1264"/>
      <c r="AO75" s="1264"/>
      <c r="AP75" s="1264"/>
      <c r="AQ75" s="1264"/>
      <c r="AR75" s="1264"/>
      <c r="AS75" s="1264"/>
      <c r="AT75" s="1264"/>
      <c r="AU75" s="1264"/>
      <c r="AV75" s="1264"/>
      <c r="AW75" s="1264"/>
      <c r="AX75" s="1264"/>
      <c r="AY75" s="1264"/>
      <c r="AZ75" s="1264"/>
      <c r="BA75" s="1264"/>
      <c r="BB75" s="1264" t="s">
        <v>612</v>
      </c>
      <c r="BC75" s="1264"/>
      <c r="BD75" s="1264"/>
      <c r="BE75" s="1264"/>
      <c r="BF75" s="1264"/>
      <c r="BG75" s="1264"/>
      <c r="BH75" s="1264"/>
      <c r="BI75" s="1264"/>
      <c r="BJ75" s="1264"/>
      <c r="BK75" s="1264"/>
      <c r="BL75" s="1264"/>
      <c r="BM75" s="1264"/>
      <c r="BN75" s="1264"/>
      <c r="BO75" s="1264"/>
      <c r="BP75" s="1265">
        <v>13.4</v>
      </c>
      <c r="BQ75" s="1265"/>
      <c r="BR75" s="1265"/>
      <c r="BS75" s="1265"/>
      <c r="BT75" s="1265"/>
      <c r="BU75" s="1265"/>
      <c r="BV75" s="1265"/>
      <c r="BW75" s="1265"/>
      <c r="BX75" s="1265">
        <v>13.8</v>
      </c>
      <c r="BY75" s="1265"/>
      <c r="BZ75" s="1265"/>
      <c r="CA75" s="1265"/>
      <c r="CB75" s="1265"/>
      <c r="CC75" s="1265"/>
      <c r="CD75" s="1265"/>
      <c r="CE75" s="1265"/>
      <c r="CF75" s="1265">
        <v>13.3</v>
      </c>
      <c r="CG75" s="1265"/>
      <c r="CH75" s="1265"/>
      <c r="CI75" s="1265"/>
      <c r="CJ75" s="1265"/>
      <c r="CK75" s="1265"/>
      <c r="CL75" s="1265"/>
      <c r="CM75" s="1265"/>
      <c r="CN75" s="1265">
        <v>12.9</v>
      </c>
      <c r="CO75" s="1265"/>
      <c r="CP75" s="1265"/>
      <c r="CQ75" s="1265"/>
      <c r="CR75" s="1265"/>
      <c r="CS75" s="1265"/>
      <c r="CT75" s="1265"/>
      <c r="CU75" s="1265"/>
      <c r="CV75" s="1265">
        <v>12.9</v>
      </c>
      <c r="CW75" s="1265"/>
      <c r="CX75" s="1265"/>
      <c r="CY75" s="1265"/>
      <c r="CZ75" s="1265"/>
      <c r="DA75" s="1265"/>
      <c r="DB75" s="1265"/>
      <c r="DC75" s="1265"/>
    </row>
    <row r="76" spans="2:107" x14ac:dyDescent="0.15">
      <c r="B76" s="1235"/>
      <c r="G76" s="1261"/>
      <c r="H76" s="1261"/>
      <c r="I76" s="1254"/>
      <c r="J76" s="1254"/>
      <c r="K76" s="1263"/>
      <c r="L76" s="1263"/>
      <c r="M76" s="1263"/>
      <c r="N76" s="1263"/>
      <c r="AM76" s="1253"/>
      <c r="AN76" s="1264"/>
      <c r="AO76" s="1264"/>
      <c r="AP76" s="1264"/>
      <c r="AQ76" s="1264"/>
      <c r="AR76" s="1264"/>
      <c r="AS76" s="1264"/>
      <c r="AT76" s="1264"/>
      <c r="AU76" s="1264"/>
      <c r="AV76" s="1264"/>
      <c r="AW76" s="1264"/>
      <c r="AX76" s="1264"/>
      <c r="AY76" s="1264"/>
      <c r="AZ76" s="1264"/>
      <c r="BA76" s="1264"/>
      <c r="BB76" s="1264"/>
      <c r="BC76" s="1264"/>
      <c r="BD76" s="1264"/>
      <c r="BE76" s="1264"/>
      <c r="BF76" s="1264"/>
      <c r="BG76" s="1264"/>
      <c r="BH76" s="1264"/>
      <c r="BI76" s="1264"/>
      <c r="BJ76" s="1264"/>
      <c r="BK76" s="1264"/>
      <c r="BL76" s="1264"/>
      <c r="BM76" s="1264"/>
      <c r="BN76" s="1264"/>
      <c r="BO76" s="1264"/>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35"/>
      <c r="G77" s="1254"/>
      <c r="H77" s="1254"/>
      <c r="I77" s="1254"/>
      <c r="J77" s="1254"/>
      <c r="K77" s="1282"/>
      <c r="L77" s="1282"/>
      <c r="M77" s="1282"/>
      <c r="N77" s="1282"/>
      <c r="AN77" s="1260" t="s">
        <v>609</v>
      </c>
      <c r="AO77" s="1260"/>
      <c r="AP77" s="1260"/>
      <c r="AQ77" s="1260"/>
      <c r="AR77" s="1260"/>
      <c r="AS77" s="1260"/>
      <c r="AT77" s="1260"/>
      <c r="AU77" s="1260"/>
      <c r="AV77" s="1260"/>
      <c r="AW77" s="1260"/>
      <c r="AX77" s="1260"/>
      <c r="AY77" s="1260"/>
      <c r="AZ77" s="1260"/>
      <c r="BA77" s="1260"/>
      <c r="BB77" s="1264" t="s">
        <v>607</v>
      </c>
      <c r="BC77" s="1264"/>
      <c r="BD77" s="1264"/>
      <c r="BE77" s="1264"/>
      <c r="BF77" s="1264"/>
      <c r="BG77" s="1264"/>
      <c r="BH77" s="1264"/>
      <c r="BI77" s="1264"/>
      <c r="BJ77" s="1264"/>
      <c r="BK77" s="1264"/>
      <c r="BL77" s="1264"/>
      <c r="BM77" s="1264"/>
      <c r="BN77" s="1264"/>
      <c r="BO77" s="1264"/>
      <c r="BP77" s="1265">
        <v>24.2</v>
      </c>
      <c r="BQ77" s="1265"/>
      <c r="BR77" s="1265"/>
      <c r="BS77" s="1265"/>
      <c r="BT77" s="1265"/>
      <c r="BU77" s="1265"/>
      <c r="BV77" s="1265"/>
      <c r="BW77" s="1265"/>
      <c r="BX77" s="1265">
        <v>22.1</v>
      </c>
      <c r="BY77" s="1265"/>
      <c r="BZ77" s="1265"/>
      <c r="CA77" s="1265"/>
      <c r="CB77" s="1265"/>
      <c r="CC77" s="1265"/>
      <c r="CD77" s="1265"/>
      <c r="CE77" s="1265"/>
      <c r="CF77" s="1265">
        <v>20.399999999999999</v>
      </c>
      <c r="CG77" s="1265"/>
      <c r="CH77" s="1265"/>
      <c r="CI77" s="1265"/>
      <c r="CJ77" s="1265"/>
      <c r="CK77" s="1265"/>
      <c r="CL77" s="1265"/>
      <c r="CM77" s="1265"/>
      <c r="CN77" s="1265">
        <v>11.2</v>
      </c>
      <c r="CO77" s="1265"/>
      <c r="CP77" s="1265"/>
      <c r="CQ77" s="1265"/>
      <c r="CR77" s="1265"/>
      <c r="CS77" s="1265"/>
      <c r="CT77" s="1265"/>
      <c r="CU77" s="1265"/>
      <c r="CV77" s="1265">
        <v>4.5999999999999996</v>
      </c>
      <c r="CW77" s="1265"/>
      <c r="CX77" s="1265"/>
      <c r="CY77" s="1265"/>
      <c r="CZ77" s="1265"/>
      <c r="DA77" s="1265"/>
      <c r="DB77" s="1265"/>
      <c r="DC77" s="1265"/>
    </row>
    <row r="78" spans="2:107" x14ac:dyDescent="0.15">
      <c r="B78" s="1235"/>
      <c r="G78" s="1254"/>
      <c r="H78" s="1254"/>
      <c r="I78" s="1254"/>
      <c r="J78" s="1254"/>
      <c r="K78" s="1282"/>
      <c r="L78" s="1282"/>
      <c r="M78" s="1282"/>
      <c r="N78" s="1282"/>
      <c r="AN78" s="1260"/>
      <c r="AO78" s="1260"/>
      <c r="AP78" s="1260"/>
      <c r="AQ78" s="1260"/>
      <c r="AR78" s="1260"/>
      <c r="AS78" s="1260"/>
      <c r="AT78" s="1260"/>
      <c r="AU78" s="1260"/>
      <c r="AV78" s="1260"/>
      <c r="AW78" s="1260"/>
      <c r="AX78" s="1260"/>
      <c r="AY78" s="1260"/>
      <c r="AZ78" s="1260"/>
      <c r="BA78" s="1260"/>
      <c r="BB78" s="1264"/>
      <c r="BC78" s="1264"/>
      <c r="BD78" s="1264"/>
      <c r="BE78" s="1264"/>
      <c r="BF78" s="1264"/>
      <c r="BG78" s="1264"/>
      <c r="BH78" s="1264"/>
      <c r="BI78" s="1264"/>
      <c r="BJ78" s="1264"/>
      <c r="BK78" s="1264"/>
      <c r="BL78" s="1264"/>
      <c r="BM78" s="1264"/>
      <c r="BN78" s="1264"/>
      <c r="BO78" s="1264"/>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35"/>
      <c r="G79" s="1254"/>
      <c r="H79" s="1254"/>
      <c r="I79" s="1267"/>
      <c r="J79" s="1267"/>
      <c r="K79" s="1283"/>
      <c r="L79" s="1283"/>
      <c r="M79" s="1283"/>
      <c r="N79" s="1283"/>
      <c r="AN79" s="1260"/>
      <c r="AO79" s="1260"/>
      <c r="AP79" s="1260"/>
      <c r="AQ79" s="1260"/>
      <c r="AR79" s="1260"/>
      <c r="AS79" s="1260"/>
      <c r="AT79" s="1260"/>
      <c r="AU79" s="1260"/>
      <c r="AV79" s="1260"/>
      <c r="AW79" s="1260"/>
      <c r="AX79" s="1260"/>
      <c r="AY79" s="1260"/>
      <c r="AZ79" s="1260"/>
      <c r="BA79" s="1260"/>
      <c r="BB79" s="1264" t="s">
        <v>612</v>
      </c>
      <c r="BC79" s="1264"/>
      <c r="BD79" s="1264"/>
      <c r="BE79" s="1264"/>
      <c r="BF79" s="1264"/>
      <c r="BG79" s="1264"/>
      <c r="BH79" s="1264"/>
      <c r="BI79" s="1264"/>
      <c r="BJ79" s="1264"/>
      <c r="BK79" s="1264"/>
      <c r="BL79" s="1264"/>
      <c r="BM79" s="1264"/>
      <c r="BN79" s="1264"/>
      <c r="BO79" s="1264"/>
      <c r="BP79" s="1265">
        <v>6.4</v>
      </c>
      <c r="BQ79" s="1265"/>
      <c r="BR79" s="1265"/>
      <c r="BS79" s="1265"/>
      <c r="BT79" s="1265"/>
      <c r="BU79" s="1265"/>
      <c r="BV79" s="1265"/>
      <c r="BW79" s="1265"/>
      <c r="BX79" s="1265">
        <v>6.3</v>
      </c>
      <c r="BY79" s="1265"/>
      <c r="BZ79" s="1265"/>
      <c r="CA79" s="1265"/>
      <c r="CB79" s="1265"/>
      <c r="CC79" s="1265"/>
      <c r="CD79" s="1265"/>
      <c r="CE79" s="1265"/>
      <c r="CF79" s="1265">
        <v>6.2</v>
      </c>
      <c r="CG79" s="1265"/>
      <c r="CH79" s="1265"/>
      <c r="CI79" s="1265"/>
      <c r="CJ79" s="1265"/>
      <c r="CK79" s="1265"/>
      <c r="CL79" s="1265"/>
      <c r="CM79" s="1265"/>
      <c r="CN79" s="1265">
        <v>5.7</v>
      </c>
      <c r="CO79" s="1265"/>
      <c r="CP79" s="1265"/>
      <c r="CQ79" s="1265"/>
      <c r="CR79" s="1265"/>
      <c r="CS79" s="1265"/>
      <c r="CT79" s="1265"/>
      <c r="CU79" s="1265"/>
      <c r="CV79" s="1265">
        <v>5.8</v>
      </c>
      <c r="CW79" s="1265"/>
      <c r="CX79" s="1265"/>
      <c r="CY79" s="1265"/>
      <c r="CZ79" s="1265"/>
      <c r="DA79" s="1265"/>
      <c r="DB79" s="1265"/>
      <c r="DC79" s="1265"/>
    </row>
    <row r="80" spans="2:107" x14ac:dyDescent="0.15">
      <c r="B80" s="1235"/>
      <c r="G80" s="1254"/>
      <c r="H80" s="1254"/>
      <c r="I80" s="1267"/>
      <c r="J80" s="1267"/>
      <c r="K80" s="1283"/>
      <c r="L80" s="1283"/>
      <c r="M80" s="1283"/>
      <c r="N80" s="1283"/>
      <c r="AN80" s="1260"/>
      <c r="AO80" s="1260"/>
      <c r="AP80" s="1260"/>
      <c r="AQ80" s="1260"/>
      <c r="AR80" s="1260"/>
      <c r="AS80" s="1260"/>
      <c r="AT80" s="1260"/>
      <c r="AU80" s="1260"/>
      <c r="AV80" s="1260"/>
      <c r="AW80" s="1260"/>
      <c r="AX80" s="1260"/>
      <c r="AY80" s="1260"/>
      <c r="AZ80" s="1260"/>
      <c r="BA80" s="1260"/>
      <c r="BB80" s="1264"/>
      <c r="BC80" s="1264"/>
      <c r="BD80" s="1264"/>
      <c r="BE80" s="1264"/>
      <c r="BF80" s="1264"/>
      <c r="BG80" s="1264"/>
      <c r="BH80" s="1264"/>
      <c r="BI80" s="1264"/>
      <c r="BJ80" s="1264"/>
      <c r="BK80" s="1264"/>
      <c r="BL80" s="1264"/>
      <c r="BM80" s="1264"/>
      <c r="BN80" s="1264"/>
      <c r="BO80" s="1264"/>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35"/>
    </row>
    <row r="82" spans="2:109" ht="17.25" x14ac:dyDescent="0.15">
      <c r="B82" s="1235"/>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x14ac:dyDescent="0.15">
      <c r="B83" s="1237"/>
      <c r="C83" s="1238"/>
      <c r="D83" s="1238"/>
      <c r="E83" s="1238"/>
      <c r="F83" s="1238"/>
      <c r="G83" s="1238"/>
      <c r="H83" s="1238"/>
      <c r="I83" s="1238"/>
      <c r="J83" s="1238"/>
      <c r="K83" s="1238"/>
      <c r="L83" s="1238"/>
      <c r="M83" s="1238"/>
      <c r="N83" s="1238"/>
      <c r="O83" s="1238"/>
      <c r="P83" s="1238"/>
      <c r="Q83" s="1238"/>
      <c r="R83" s="1238"/>
      <c r="S83" s="1238"/>
      <c r="T83" s="1238"/>
      <c r="U83" s="1238"/>
      <c r="V83" s="1238"/>
      <c r="W83" s="1238"/>
      <c r="X83" s="1238"/>
      <c r="Y83" s="1238"/>
      <c r="Z83" s="1238"/>
      <c r="AA83" s="1238"/>
      <c r="AB83" s="1238"/>
      <c r="AC83" s="1238"/>
      <c r="AD83" s="1238"/>
      <c r="AE83" s="1238"/>
      <c r="AF83" s="1238"/>
      <c r="AG83" s="1238"/>
      <c r="AH83" s="1238"/>
      <c r="AI83" s="1238"/>
      <c r="AJ83" s="1238"/>
      <c r="AK83" s="1238"/>
      <c r="AL83" s="1238"/>
      <c r="AM83" s="1238"/>
      <c r="AN83" s="1238"/>
      <c r="AO83" s="1238"/>
      <c r="AP83" s="1238"/>
      <c r="AQ83" s="1238"/>
      <c r="AR83" s="1238"/>
      <c r="AS83" s="1238"/>
      <c r="AT83" s="1238"/>
      <c r="AU83" s="1238"/>
      <c r="AV83" s="1238"/>
      <c r="AW83" s="1238"/>
      <c r="AX83" s="1238"/>
      <c r="AY83" s="1238"/>
      <c r="AZ83" s="1238"/>
      <c r="BA83" s="1238"/>
      <c r="BB83" s="1238"/>
      <c r="BC83" s="1238"/>
      <c r="BD83" s="1238"/>
      <c r="BE83" s="1238"/>
      <c r="BF83" s="1238"/>
      <c r="BG83" s="1238"/>
      <c r="BH83" s="1238"/>
      <c r="BI83" s="1238"/>
      <c r="BJ83" s="1238"/>
      <c r="BK83" s="1238"/>
      <c r="BL83" s="1238"/>
      <c r="BM83" s="1238"/>
      <c r="BN83" s="1238"/>
      <c r="BO83" s="1238"/>
      <c r="BP83" s="1238"/>
      <c r="BQ83" s="1238"/>
      <c r="BR83" s="1238"/>
      <c r="BS83" s="1238"/>
      <c r="BT83" s="1238"/>
      <c r="BU83" s="1238"/>
      <c r="BV83" s="1238"/>
      <c r="BW83" s="1238"/>
      <c r="BX83" s="1238"/>
      <c r="BY83" s="1238"/>
      <c r="BZ83" s="1238"/>
      <c r="CA83" s="1238"/>
      <c r="CB83" s="1238"/>
      <c r="CC83" s="1238"/>
      <c r="CD83" s="1238"/>
      <c r="CE83" s="1238"/>
      <c r="CF83" s="1238"/>
      <c r="CG83" s="1238"/>
      <c r="CH83" s="1238"/>
      <c r="CI83" s="1238"/>
      <c r="CJ83" s="1238"/>
      <c r="CK83" s="1238"/>
      <c r="CL83" s="1238"/>
      <c r="CM83" s="1238"/>
      <c r="CN83" s="1238"/>
      <c r="CO83" s="1238"/>
      <c r="CP83" s="1238"/>
      <c r="CQ83" s="1238"/>
      <c r="CR83" s="1238"/>
      <c r="CS83" s="1238"/>
      <c r="CT83" s="1238"/>
      <c r="CU83" s="1238"/>
      <c r="CV83" s="1238"/>
      <c r="CW83" s="1238"/>
      <c r="CX83" s="1238"/>
      <c r="CY83" s="1238"/>
      <c r="CZ83" s="1238"/>
      <c r="DA83" s="1238"/>
      <c r="DB83" s="1238"/>
      <c r="DC83" s="1238"/>
      <c r="DD83" s="1239"/>
    </row>
    <row r="84" spans="2:109" x14ac:dyDescent="0.15">
      <c r="DD84" s="1229"/>
      <c r="DE84" s="1229"/>
    </row>
    <row r="85" spans="2:109" x14ac:dyDescent="0.15">
      <c r="DD85" s="1229"/>
      <c r="DE85" s="1229"/>
    </row>
  </sheetData>
  <sheetProtection algorithmName="SHA-512" hashValue="eJpYyM99up8Faz+Z6vtyQ03Oqpzz2L/RYnh3IHkwCtfZ881+FatHJ7/Q8ZB7TjW8NBam9ZIO03s9Fb0IT5PvJA==" saltValue="a9Wl7yVcdvtsng6YoPg2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7" zoomScale="70" zoomScaleNormal="7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501</v>
      </c>
    </row>
  </sheetData>
  <sheetProtection algorithmName="SHA-512" hashValue="qf5dzQ56wjkBJN2JQlFbDvN8wySFkskApiIki1S3/daDpta5IaO8qrp1IL8M5fEli7BSlMTG1S4p+vKndk4ORA==" saltValue="Fu9qh4UqmCECHWXbeM1p6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4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501</v>
      </c>
    </row>
  </sheetData>
  <sheetProtection algorithmName="SHA-512" hashValue="rcBB6JHUyQKnSQBbaXTjQMiV/M8I2p1tLOxqmKBf+iEE/nOJG/4T8OXsZB5KgrFyFgfu21LkDpBdJukurRM8bQ==" saltValue="LGdkrfxYOHzW97/uz19kh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53</v>
      </c>
      <c r="E2" s="148"/>
      <c r="F2" s="149" t="s">
        <v>551</v>
      </c>
      <c r="G2" s="150"/>
      <c r="H2" s="151"/>
    </row>
    <row r="3" spans="1:8" x14ac:dyDescent="0.15">
      <c r="A3" s="147" t="s">
        <v>544</v>
      </c>
      <c r="B3" s="152"/>
      <c r="C3" s="153"/>
      <c r="D3" s="154">
        <v>32642</v>
      </c>
      <c r="E3" s="155"/>
      <c r="F3" s="156">
        <v>41934</v>
      </c>
      <c r="G3" s="157"/>
      <c r="H3" s="158"/>
    </row>
    <row r="4" spans="1:8" x14ac:dyDescent="0.15">
      <c r="A4" s="159"/>
      <c r="B4" s="160"/>
      <c r="C4" s="161"/>
      <c r="D4" s="162">
        <v>14198</v>
      </c>
      <c r="E4" s="163"/>
      <c r="F4" s="164">
        <v>23352</v>
      </c>
      <c r="G4" s="165"/>
      <c r="H4" s="166"/>
    </row>
    <row r="5" spans="1:8" x14ac:dyDescent="0.15">
      <c r="A5" s="147" t="s">
        <v>546</v>
      </c>
      <c r="B5" s="152"/>
      <c r="C5" s="153"/>
      <c r="D5" s="154">
        <v>50757</v>
      </c>
      <c r="E5" s="155"/>
      <c r="F5" s="156">
        <v>45588</v>
      </c>
      <c r="G5" s="157"/>
      <c r="H5" s="158"/>
    </row>
    <row r="6" spans="1:8" x14ac:dyDescent="0.15">
      <c r="A6" s="159"/>
      <c r="B6" s="160"/>
      <c r="C6" s="161"/>
      <c r="D6" s="162">
        <v>31000</v>
      </c>
      <c r="E6" s="163"/>
      <c r="F6" s="164">
        <v>24150</v>
      </c>
      <c r="G6" s="165"/>
      <c r="H6" s="166"/>
    </row>
    <row r="7" spans="1:8" x14ac:dyDescent="0.15">
      <c r="A7" s="147" t="s">
        <v>547</v>
      </c>
      <c r="B7" s="152"/>
      <c r="C7" s="153"/>
      <c r="D7" s="154">
        <v>30379</v>
      </c>
      <c r="E7" s="155"/>
      <c r="F7" s="156">
        <v>45483</v>
      </c>
      <c r="G7" s="157"/>
      <c r="H7" s="158"/>
    </row>
    <row r="8" spans="1:8" x14ac:dyDescent="0.15">
      <c r="A8" s="159"/>
      <c r="B8" s="160"/>
      <c r="C8" s="161"/>
      <c r="D8" s="162">
        <v>15056</v>
      </c>
      <c r="E8" s="163"/>
      <c r="F8" s="164">
        <v>24241</v>
      </c>
      <c r="G8" s="165"/>
      <c r="H8" s="166"/>
    </row>
    <row r="9" spans="1:8" x14ac:dyDescent="0.15">
      <c r="A9" s="147" t="s">
        <v>548</v>
      </c>
      <c r="B9" s="152"/>
      <c r="C9" s="153"/>
      <c r="D9" s="154">
        <v>48842</v>
      </c>
      <c r="E9" s="155"/>
      <c r="F9" s="156">
        <v>45945</v>
      </c>
      <c r="G9" s="157"/>
      <c r="H9" s="158"/>
    </row>
    <row r="10" spans="1:8" x14ac:dyDescent="0.15">
      <c r="A10" s="159"/>
      <c r="B10" s="160"/>
      <c r="C10" s="161"/>
      <c r="D10" s="162">
        <v>24037</v>
      </c>
      <c r="E10" s="163"/>
      <c r="F10" s="164">
        <v>25180</v>
      </c>
      <c r="G10" s="165"/>
      <c r="H10" s="166"/>
    </row>
    <row r="11" spans="1:8" x14ac:dyDescent="0.15">
      <c r="A11" s="147" t="s">
        <v>549</v>
      </c>
      <c r="B11" s="152"/>
      <c r="C11" s="153"/>
      <c r="D11" s="154">
        <v>52033</v>
      </c>
      <c r="E11" s="155"/>
      <c r="F11" s="156">
        <v>44475</v>
      </c>
      <c r="G11" s="157"/>
      <c r="H11" s="158"/>
    </row>
    <row r="12" spans="1:8" x14ac:dyDescent="0.15">
      <c r="A12" s="159"/>
      <c r="B12" s="160"/>
      <c r="C12" s="167"/>
      <c r="D12" s="162">
        <v>21415</v>
      </c>
      <c r="E12" s="163"/>
      <c r="F12" s="164">
        <v>24780</v>
      </c>
      <c r="G12" s="165"/>
      <c r="H12" s="166"/>
    </row>
    <row r="13" spans="1:8" x14ac:dyDescent="0.15">
      <c r="A13" s="147"/>
      <c r="B13" s="152"/>
      <c r="C13" s="168"/>
      <c r="D13" s="169">
        <v>42931</v>
      </c>
      <c r="E13" s="170"/>
      <c r="F13" s="171">
        <v>44685</v>
      </c>
      <c r="G13" s="172"/>
      <c r="H13" s="158"/>
    </row>
    <row r="14" spans="1:8" x14ac:dyDescent="0.15">
      <c r="A14" s="159"/>
      <c r="B14" s="160"/>
      <c r="C14" s="161"/>
      <c r="D14" s="162">
        <v>21141</v>
      </c>
      <c r="E14" s="163"/>
      <c r="F14" s="164">
        <v>24341</v>
      </c>
      <c r="G14" s="165"/>
      <c r="H14" s="166"/>
    </row>
    <row r="17" spans="1:11" x14ac:dyDescent="0.15">
      <c r="A17" s="143" t="s">
        <v>54</v>
      </c>
    </row>
    <row r="18" spans="1:11" x14ac:dyDescent="0.15">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15">
      <c r="A19" s="173" t="s">
        <v>55</v>
      </c>
      <c r="B19" s="173">
        <f>ROUND(VALUE(SUBSTITUTE(実質収支比率等に係る経年分析!F$48,"▲","-")),2)</f>
        <v>2.98</v>
      </c>
      <c r="C19" s="173">
        <f>ROUND(VALUE(SUBSTITUTE(実質収支比率等に係る経年分析!G$48,"▲","-")),2)</f>
        <v>3.56</v>
      </c>
      <c r="D19" s="173">
        <f>ROUND(VALUE(SUBSTITUTE(実質収支比率等に係る経年分析!H$48,"▲","-")),2)</f>
        <v>3.87</v>
      </c>
      <c r="E19" s="173">
        <f>ROUND(VALUE(SUBSTITUTE(実質収支比率等に係る経年分析!I$48,"▲","-")),2)</f>
        <v>8.94</v>
      </c>
      <c r="F19" s="173">
        <f>ROUND(VALUE(SUBSTITUTE(実質収支比率等に係る経年分析!J$48,"▲","-")),2)</f>
        <v>6.39</v>
      </c>
    </row>
    <row r="20" spans="1:11" x14ac:dyDescent="0.15">
      <c r="A20" s="173" t="s">
        <v>56</v>
      </c>
      <c r="B20" s="173">
        <f>ROUND(VALUE(SUBSTITUTE(実質収支比率等に係る経年分析!F$47,"▲","-")),2)</f>
        <v>6.33</v>
      </c>
      <c r="C20" s="173">
        <f>ROUND(VALUE(SUBSTITUTE(実質収支比率等に係る経年分析!G$47,"▲","-")),2)</f>
        <v>7.06</v>
      </c>
      <c r="D20" s="173">
        <f>ROUND(VALUE(SUBSTITUTE(実質収支比率等に係る経年分析!H$47,"▲","-")),2)</f>
        <v>6.84</v>
      </c>
      <c r="E20" s="173">
        <f>ROUND(VALUE(SUBSTITUTE(実質収支比率等に係る経年分析!I$47,"▲","-")),2)</f>
        <v>8.4600000000000009</v>
      </c>
      <c r="F20" s="173">
        <f>ROUND(VALUE(SUBSTITUTE(実質収支比率等に係る経年分析!J$47,"▲","-")),2)</f>
        <v>13.29</v>
      </c>
    </row>
    <row r="21" spans="1:11" x14ac:dyDescent="0.15">
      <c r="A21" s="173" t="s">
        <v>57</v>
      </c>
      <c r="B21" s="173">
        <f>IF(ISNUMBER(VALUE(SUBSTITUTE(実質収支比率等に係る経年分析!F$49,"▲","-"))),ROUND(VALUE(SUBSTITUTE(実質収支比率等に係る経年分析!F$49,"▲","-")),2),NA())</f>
        <v>-0.41</v>
      </c>
      <c r="C21" s="173">
        <f>IF(ISNUMBER(VALUE(SUBSTITUTE(実質収支比率等に係る経年分析!G$49,"▲","-"))),ROUND(VALUE(SUBSTITUTE(実質収支比率等に係る経年分析!G$49,"▲","-")),2),NA())</f>
        <v>1.27</v>
      </c>
      <c r="D21" s="173">
        <f>IF(ISNUMBER(VALUE(SUBSTITUTE(実質収支比率等に係る経年分析!H$49,"▲","-"))),ROUND(VALUE(SUBSTITUTE(実質収支比率等に係る経年分析!H$49,"▲","-")),2),NA())</f>
        <v>0.42</v>
      </c>
      <c r="E21" s="173">
        <f>IF(ISNUMBER(VALUE(SUBSTITUTE(実質収支比率等に係る経年分析!I$49,"▲","-"))),ROUND(VALUE(SUBSTITUTE(実質収支比率等に係る経年分析!I$49,"▲","-")),2),NA())</f>
        <v>7.06</v>
      </c>
      <c r="F21" s="173">
        <f>IF(ISNUMBER(VALUE(SUBSTITUTE(実質収支比率等に係る経年分析!J$49,"▲","-"))),ROUND(VALUE(SUBSTITUTE(実質収支比率等に係る経年分析!J$49,"▲","-")),2),NA())</f>
        <v>1.98</v>
      </c>
    </row>
    <row r="24" spans="1:11" x14ac:dyDescent="0.15">
      <c r="A24" s="143" t="s">
        <v>58</v>
      </c>
    </row>
    <row r="25" spans="1:11" x14ac:dyDescent="0.15">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15">
      <c r="A26" s="174"/>
      <c r="B26" s="174" t="s">
        <v>59</v>
      </c>
      <c r="C26" s="174" t="s">
        <v>60</v>
      </c>
      <c r="D26" s="174" t="s">
        <v>59</v>
      </c>
      <c r="E26" s="174" t="s">
        <v>60</v>
      </c>
      <c r="F26" s="174" t="s">
        <v>59</v>
      </c>
      <c r="G26" s="174" t="s">
        <v>60</v>
      </c>
      <c r="H26" s="174" t="s">
        <v>59</v>
      </c>
      <c r="I26" s="174" t="s">
        <v>60</v>
      </c>
      <c r="J26" s="174" t="s">
        <v>59</v>
      </c>
      <c r="K26" s="174" t="s">
        <v>60</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0.12</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休日診療事業特別会計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0.02</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0.03</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0.04</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0.03</v>
      </c>
    </row>
    <row r="30" spans="1:11" x14ac:dyDescent="0.15">
      <c r="A30" s="174" t="str">
        <f>IF(連結実質赤字比率に係る赤字・黒字の構成分析!C$40="",NA(),連結実質赤字比率に係る赤字・黒字の構成分析!C$40)</f>
        <v>後期高齢者医療事業特別会計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0.12</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0.12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0.14000000000000001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0.16</v>
      </c>
    </row>
    <row r="31" spans="1:11" x14ac:dyDescent="0.15">
      <c r="A31" s="174" t="str">
        <f>IF(連結実質赤字比率に係る赤字・黒字の構成分析!C$39="",NA(),連結実質赤字比率に係る赤字・黒字の構成分析!C$39)</f>
        <v>国民健康保険事業特別会計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0.8</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0.95</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1.0900000000000001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0.18</v>
      </c>
    </row>
    <row r="32" spans="1:11" x14ac:dyDescent="0.15">
      <c r="A32" s="174" t="str">
        <f>IF(連結実質赤字比率に係る赤字・黒字の構成分析!C$38="",NA(),連結実質赤字比率に係る赤字・黒字の構成分析!C$38)</f>
        <v>病院事業会計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0.24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0.92</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0.91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0.75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0.45</v>
      </c>
    </row>
    <row r="33" spans="1:16" x14ac:dyDescent="0.15">
      <c r="A33" s="174" t="str">
        <f>IF(連結実質赤字比率に係る赤字・黒字の構成分析!C$37="",NA(),連結実質赤字比率に係る赤字・黒字の構成分析!C$37)</f>
        <v>介護保険事業特別会計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0.28999999999999998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0.39</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0.72</v>
      </c>
    </row>
    <row r="34" spans="1:16" x14ac:dyDescent="0.15">
      <c r="A34" s="174" t="str">
        <f>IF(連結実質赤字比率に係る赤字・黒字の構成分析!C$36="",NA(),連結実質赤字比率に係る赤字・黒字の構成分析!C$36)</f>
        <v>下水道事業会計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1.19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2.08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3.11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3.67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2.95</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3.52</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3.82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8.93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6.35</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16.46</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16.43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15.1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13.78</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13.58</v>
      </c>
    </row>
    <row r="39" spans="1:16" x14ac:dyDescent="0.15">
      <c r="A39" s="143" t="s">
        <v>61</v>
      </c>
    </row>
    <row r="40" spans="1:16" x14ac:dyDescent="0.15">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15">
      <c r="A41" s="175"/>
      <c r="B41" s="175" t="s">
        <v>62</v>
      </c>
      <c r="C41" s="175"/>
      <c r="D41" s="175" t="s">
        <v>63</v>
      </c>
      <c r="E41" s="175" t="s">
        <v>62</v>
      </c>
      <c r="F41" s="175"/>
      <c r="G41" s="175" t="s">
        <v>63</v>
      </c>
      <c r="H41" s="175" t="s">
        <v>62</v>
      </c>
      <c r="I41" s="175"/>
      <c r="J41" s="175" t="s">
        <v>63</v>
      </c>
      <c r="K41" s="175" t="s">
        <v>62</v>
      </c>
      <c r="L41" s="175"/>
      <c r="M41" s="175" t="s">
        <v>63</v>
      </c>
      <c r="N41" s="175" t="s">
        <v>62</v>
      </c>
      <c r="O41" s="175"/>
      <c r="P41" s="175" t="s">
        <v>63</v>
      </c>
    </row>
    <row r="42" spans="1:16" x14ac:dyDescent="0.15">
      <c r="A42" s="175" t="s">
        <v>64</v>
      </c>
      <c r="B42" s="175"/>
      <c r="C42" s="175"/>
      <c r="D42" s="175">
        <f>'実質公債費比率（分子）の構造'!K$52</f>
        <v>3446</v>
      </c>
      <c r="E42" s="175"/>
      <c r="F42" s="175"/>
      <c r="G42" s="175">
        <f>'実質公債費比率（分子）の構造'!L$52</f>
        <v>3388</v>
      </c>
      <c r="H42" s="175"/>
      <c r="I42" s="175"/>
      <c r="J42" s="175">
        <f>'実質公債費比率（分子）の構造'!M$52</f>
        <v>3372</v>
      </c>
      <c r="K42" s="175"/>
      <c r="L42" s="175"/>
      <c r="M42" s="175">
        <f>'実質公債費比率（分子）の構造'!N$52</f>
        <v>3185</v>
      </c>
      <c r="N42" s="175"/>
      <c r="O42" s="175"/>
      <c r="P42" s="175">
        <f>'実質公債費比率（分子）の構造'!O$52</f>
        <v>3140</v>
      </c>
    </row>
    <row r="43" spans="1:16" x14ac:dyDescent="0.15">
      <c r="A43" s="175" t="s">
        <v>65</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66</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67</v>
      </c>
      <c r="B45" s="175">
        <f>'実質公債費比率（分子）の構造'!K$49</f>
        <v>88</v>
      </c>
      <c r="C45" s="175"/>
      <c r="D45" s="175"/>
      <c r="E45" s="175">
        <f>'実質公債費比率（分子）の構造'!L$49</f>
        <v>93</v>
      </c>
      <c r="F45" s="175"/>
      <c r="G45" s="175"/>
      <c r="H45" s="175">
        <f>'実質公債費比率（分子）の構造'!M$49</f>
        <v>77</v>
      </c>
      <c r="I45" s="175"/>
      <c r="J45" s="175"/>
      <c r="K45" s="175">
        <f>'実質公債費比率（分子）の構造'!N$49</f>
        <v>59</v>
      </c>
      <c r="L45" s="175"/>
      <c r="M45" s="175"/>
      <c r="N45" s="175">
        <f>'実質公債費比率（分子）の構造'!O$49</f>
        <v>68</v>
      </c>
      <c r="O45" s="175"/>
      <c r="P45" s="175"/>
    </row>
    <row r="46" spans="1:16" x14ac:dyDescent="0.15">
      <c r="A46" s="175" t="s">
        <v>68</v>
      </c>
      <c r="B46" s="175">
        <f>'実質公債費比率（分子）の構造'!K$48</f>
        <v>1231</v>
      </c>
      <c r="C46" s="175"/>
      <c r="D46" s="175"/>
      <c r="E46" s="175">
        <f>'実質公債費比率（分子）の構造'!L$48</f>
        <v>1148</v>
      </c>
      <c r="F46" s="175"/>
      <c r="G46" s="175"/>
      <c r="H46" s="175">
        <f>'実質公債費比率（分子）の構造'!M$48</f>
        <v>1200</v>
      </c>
      <c r="I46" s="175"/>
      <c r="J46" s="175"/>
      <c r="K46" s="175">
        <f>'実質公債費比率（分子）の構造'!N$48</f>
        <v>1208</v>
      </c>
      <c r="L46" s="175"/>
      <c r="M46" s="175"/>
      <c r="N46" s="175">
        <f>'実質公債費比率（分子）の構造'!O$48</f>
        <v>1225</v>
      </c>
      <c r="O46" s="175"/>
      <c r="P46" s="175"/>
    </row>
    <row r="47" spans="1:16" x14ac:dyDescent="0.15">
      <c r="A47" s="175" t="s">
        <v>69</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70</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71</v>
      </c>
      <c r="B49" s="175">
        <f>'実質公債費比率（分子）の構造'!K$45</f>
        <v>4350</v>
      </c>
      <c r="C49" s="175"/>
      <c r="D49" s="175"/>
      <c r="E49" s="175">
        <f>'実質公債費比率（分子）の構造'!L$45</f>
        <v>4236</v>
      </c>
      <c r="F49" s="175"/>
      <c r="G49" s="175"/>
      <c r="H49" s="175">
        <f>'実質公債費比率（分子）の構造'!M$45</f>
        <v>4110</v>
      </c>
      <c r="I49" s="175"/>
      <c r="J49" s="175"/>
      <c r="K49" s="175">
        <f>'実質公債費比率（分子）の構造'!N$45</f>
        <v>4139</v>
      </c>
      <c r="L49" s="175"/>
      <c r="M49" s="175"/>
      <c r="N49" s="175">
        <f>'実質公債費比率（分子）の構造'!O$45</f>
        <v>4114</v>
      </c>
      <c r="O49" s="175"/>
      <c r="P49" s="175"/>
    </row>
    <row r="50" spans="1:16" x14ac:dyDescent="0.15">
      <c r="A50" s="175" t="s">
        <v>72</v>
      </c>
      <c r="B50" s="175" t="e">
        <f>NA()</f>
        <v>#N/A</v>
      </c>
      <c r="C50" s="175">
        <f>IF(ISNUMBER('実質公債費比率（分子）の構造'!K$53),'実質公債費比率（分子）の構造'!K$53,NA())</f>
        <v>2223</v>
      </c>
      <c r="D50" s="175" t="e">
        <f>NA()</f>
        <v>#N/A</v>
      </c>
      <c r="E50" s="175" t="e">
        <f>NA()</f>
        <v>#N/A</v>
      </c>
      <c r="F50" s="175">
        <f>IF(ISNUMBER('実質公債費比率（分子）の構造'!L$53),'実質公債費比率（分子）の構造'!L$53,NA())</f>
        <v>2089</v>
      </c>
      <c r="G50" s="175" t="e">
        <f>NA()</f>
        <v>#N/A</v>
      </c>
      <c r="H50" s="175" t="e">
        <f>NA()</f>
        <v>#N/A</v>
      </c>
      <c r="I50" s="175">
        <f>IF(ISNUMBER('実質公債費比率（分子）の構造'!M$53),'実質公債費比率（分子）の構造'!M$53,NA())</f>
        <v>2015</v>
      </c>
      <c r="J50" s="175" t="e">
        <f>NA()</f>
        <v>#N/A</v>
      </c>
      <c r="K50" s="175" t="e">
        <f>NA()</f>
        <v>#N/A</v>
      </c>
      <c r="L50" s="175">
        <f>IF(ISNUMBER('実質公債費比率（分子）の構造'!N$53),'実質公債費比率（分子）の構造'!N$53,NA())</f>
        <v>2221</v>
      </c>
      <c r="M50" s="175" t="e">
        <f>NA()</f>
        <v>#N/A</v>
      </c>
      <c r="N50" s="175" t="e">
        <f>NA()</f>
        <v>#N/A</v>
      </c>
      <c r="O50" s="175">
        <f>IF(ISNUMBER('実質公債費比率（分子）の構造'!O$53),'実質公債費比率（分子）の構造'!O$53,NA())</f>
        <v>2267</v>
      </c>
      <c r="P50" s="175" t="e">
        <f>NA()</f>
        <v>#N/A</v>
      </c>
    </row>
    <row r="53" spans="1:16" x14ac:dyDescent="0.15">
      <c r="A53" s="143" t="s">
        <v>73</v>
      </c>
    </row>
    <row r="54" spans="1:16" x14ac:dyDescent="0.15">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15">
      <c r="A55" s="174"/>
      <c r="B55" s="174" t="s">
        <v>74</v>
      </c>
      <c r="C55" s="174"/>
      <c r="D55" s="174" t="s">
        <v>75</v>
      </c>
      <c r="E55" s="174" t="s">
        <v>74</v>
      </c>
      <c r="F55" s="174"/>
      <c r="G55" s="174" t="s">
        <v>75</v>
      </c>
      <c r="H55" s="174" t="s">
        <v>74</v>
      </c>
      <c r="I55" s="174"/>
      <c r="J55" s="174" t="s">
        <v>75</v>
      </c>
      <c r="K55" s="174" t="s">
        <v>74</v>
      </c>
      <c r="L55" s="174"/>
      <c r="M55" s="174" t="s">
        <v>75</v>
      </c>
      <c r="N55" s="174" t="s">
        <v>74</v>
      </c>
      <c r="O55" s="174"/>
      <c r="P55" s="174" t="s">
        <v>75</v>
      </c>
    </row>
    <row r="56" spans="1:16" x14ac:dyDescent="0.15">
      <c r="A56" s="174" t="s">
        <v>45</v>
      </c>
      <c r="B56" s="174"/>
      <c r="C56" s="174"/>
      <c r="D56" s="174">
        <f>'将来負担比率（分子）の構造'!I$52</f>
        <v>34465</v>
      </c>
      <c r="E56" s="174"/>
      <c r="F56" s="174"/>
      <c r="G56" s="174">
        <f>'将来負担比率（分子）の構造'!J$52</f>
        <v>33983</v>
      </c>
      <c r="H56" s="174"/>
      <c r="I56" s="174"/>
      <c r="J56" s="174">
        <f>'将来負担比率（分子）の構造'!K$52</f>
        <v>33203</v>
      </c>
      <c r="K56" s="174"/>
      <c r="L56" s="174"/>
      <c r="M56" s="174">
        <f>'将来負担比率（分子）の構造'!L$52</f>
        <v>32757</v>
      </c>
      <c r="N56" s="174"/>
      <c r="O56" s="174"/>
      <c r="P56" s="174">
        <f>'将来負担比率（分子）の構造'!M$52</f>
        <v>31553</v>
      </c>
    </row>
    <row r="57" spans="1:16" x14ac:dyDescent="0.15">
      <c r="A57" s="174" t="s">
        <v>44</v>
      </c>
      <c r="B57" s="174"/>
      <c r="C57" s="174"/>
      <c r="D57" s="174">
        <f>'将来負担比率（分子）の構造'!I$51</f>
        <v>2161</v>
      </c>
      <c r="E57" s="174"/>
      <c r="F57" s="174"/>
      <c r="G57" s="174">
        <f>'将来負担比率（分子）の構造'!J$51</f>
        <v>3017</v>
      </c>
      <c r="H57" s="174"/>
      <c r="I57" s="174"/>
      <c r="J57" s="174">
        <f>'将来負担比率（分子）の構造'!K$51</f>
        <v>2479</v>
      </c>
      <c r="K57" s="174"/>
      <c r="L57" s="174"/>
      <c r="M57" s="174">
        <f>'将来負担比率（分子）の構造'!L$51</f>
        <v>2603</v>
      </c>
      <c r="N57" s="174"/>
      <c r="O57" s="174"/>
      <c r="P57" s="174">
        <f>'将来負担比率（分子）の構造'!M$51</f>
        <v>2531</v>
      </c>
    </row>
    <row r="58" spans="1:16" x14ac:dyDescent="0.15">
      <c r="A58" s="174" t="s">
        <v>43</v>
      </c>
      <c r="B58" s="174"/>
      <c r="C58" s="174"/>
      <c r="D58" s="174">
        <f>'将来負担比率（分子）の構造'!I$50</f>
        <v>3284</v>
      </c>
      <c r="E58" s="174"/>
      <c r="F58" s="174"/>
      <c r="G58" s="174">
        <f>'将来負担比率（分子）の構造'!J$50</f>
        <v>3845</v>
      </c>
      <c r="H58" s="174"/>
      <c r="I58" s="174"/>
      <c r="J58" s="174">
        <f>'将来負担比率（分子）の構造'!K$50</f>
        <v>4829</v>
      </c>
      <c r="K58" s="174"/>
      <c r="L58" s="174"/>
      <c r="M58" s="174">
        <f>'将来負担比率（分子）の構造'!L$50</f>
        <v>6567</v>
      </c>
      <c r="N58" s="174"/>
      <c r="O58" s="174"/>
      <c r="P58" s="174">
        <f>'将来負担比率（分子）の構造'!M$50</f>
        <v>7417</v>
      </c>
    </row>
    <row r="59" spans="1:16" x14ac:dyDescent="0.15">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37</v>
      </c>
      <c r="B62" s="174">
        <f>'将来負担比率（分子）の構造'!I$45</f>
        <v>3499</v>
      </c>
      <c r="C62" s="174"/>
      <c r="D62" s="174"/>
      <c r="E62" s="174">
        <f>'将来負担比率（分子）の構造'!J$45</f>
        <v>3635</v>
      </c>
      <c r="F62" s="174"/>
      <c r="G62" s="174"/>
      <c r="H62" s="174">
        <f>'将来負担比率（分子）の構造'!K$45</f>
        <v>3541</v>
      </c>
      <c r="I62" s="174"/>
      <c r="J62" s="174"/>
      <c r="K62" s="174">
        <f>'将来負担比率（分子）の構造'!L$45</f>
        <v>3464</v>
      </c>
      <c r="L62" s="174"/>
      <c r="M62" s="174"/>
      <c r="N62" s="174">
        <f>'将来負担比率（分子）の構造'!M$45</f>
        <v>3395</v>
      </c>
      <c r="O62" s="174"/>
      <c r="P62" s="174"/>
    </row>
    <row r="63" spans="1:16" x14ac:dyDescent="0.15">
      <c r="A63" s="174" t="s">
        <v>36</v>
      </c>
      <c r="B63" s="174">
        <f>'将来負担比率（分子）の構造'!I$44</f>
        <v>974</v>
      </c>
      <c r="C63" s="174"/>
      <c r="D63" s="174"/>
      <c r="E63" s="174">
        <f>'将来負担比率（分子）の構造'!J$44</f>
        <v>198</v>
      </c>
      <c r="F63" s="174"/>
      <c r="G63" s="174"/>
      <c r="H63" s="174">
        <f>'将来負担比率（分子）の構造'!K$44</f>
        <v>168</v>
      </c>
      <c r="I63" s="174"/>
      <c r="J63" s="174"/>
      <c r="K63" s="174">
        <f>'将来負担比率（分子）の構造'!L$44</f>
        <v>164</v>
      </c>
      <c r="L63" s="174"/>
      <c r="M63" s="174"/>
      <c r="N63" s="174">
        <f>'将来負担比率（分子）の構造'!M$44</f>
        <v>201</v>
      </c>
      <c r="O63" s="174"/>
      <c r="P63" s="174"/>
    </row>
    <row r="64" spans="1:16" x14ac:dyDescent="0.15">
      <c r="A64" s="174" t="s">
        <v>35</v>
      </c>
      <c r="B64" s="174">
        <f>'将来負担比率（分子）の構造'!I$43</f>
        <v>13390</v>
      </c>
      <c r="C64" s="174"/>
      <c r="D64" s="174"/>
      <c r="E64" s="174">
        <f>'将来負担比率（分子）の構造'!J$43</f>
        <v>10376</v>
      </c>
      <c r="F64" s="174"/>
      <c r="G64" s="174"/>
      <c r="H64" s="174">
        <f>'将来負担比率（分子）の構造'!K$43</f>
        <v>10497</v>
      </c>
      <c r="I64" s="174"/>
      <c r="J64" s="174"/>
      <c r="K64" s="174">
        <f>'将来負担比率（分子）の構造'!L$43</f>
        <v>10605</v>
      </c>
      <c r="L64" s="174"/>
      <c r="M64" s="174"/>
      <c r="N64" s="174">
        <f>'将来負担比率（分子）の構造'!M$43</f>
        <v>10497</v>
      </c>
      <c r="O64" s="174"/>
      <c r="P64" s="174"/>
    </row>
    <row r="65" spans="1:16" x14ac:dyDescent="0.15">
      <c r="A65" s="174" t="s">
        <v>34</v>
      </c>
      <c r="B65" s="174">
        <f>'将来負担比率（分子）の構造'!I$42</f>
        <v>137</v>
      </c>
      <c r="C65" s="174"/>
      <c r="D65" s="174"/>
      <c r="E65" s="174">
        <f>'将来負担比率（分子）の構造'!J$42</f>
        <v>135</v>
      </c>
      <c r="F65" s="174"/>
      <c r="G65" s="174"/>
      <c r="H65" s="174">
        <f>'将来負担比率（分子）の構造'!K$42</f>
        <v>135</v>
      </c>
      <c r="I65" s="174"/>
      <c r="J65" s="174"/>
      <c r="K65" s="174">
        <f>'将来負担比率（分子）の構造'!L$42</f>
        <v>134</v>
      </c>
      <c r="L65" s="174"/>
      <c r="M65" s="174"/>
      <c r="N65" s="174">
        <f>'将来負担比率（分子）の構造'!M$42</f>
        <v>133</v>
      </c>
      <c r="O65" s="174"/>
      <c r="P65" s="174"/>
    </row>
    <row r="66" spans="1:16" x14ac:dyDescent="0.15">
      <c r="A66" s="174" t="s">
        <v>33</v>
      </c>
      <c r="B66" s="174">
        <f>'将来負担比率（分子）の構造'!I$41</f>
        <v>41660</v>
      </c>
      <c r="C66" s="174"/>
      <c r="D66" s="174"/>
      <c r="E66" s="174">
        <f>'将来負担比率（分子）の構造'!J$41</f>
        <v>42121</v>
      </c>
      <c r="F66" s="174"/>
      <c r="G66" s="174"/>
      <c r="H66" s="174">
        <f>'将来負担比率（分子）の構造'!K$41</f>
        <v>40739</v>
      </c>
      <c r="I66" s="174"/>
      <c r="J66" s="174"/>
      <c r="K66" s="174">
        <f>'将来負担比率（分子）の構造'!L$41</f>
        <v>40388</v>
      </c>
      <c r="L66" s="174"/>
      <c r="M66" s="174"/>
      <c r="N66" s="174">
        <f>'将来負担比率（分子）の構造'!M$41</f>
        <v>39058</v>
      </c>
      <c r="O66" s="174"/>
      <c r="P66" s="174"/>
    </row>
    <row r="67" spans="1:16" x14ac:dyDescent="0.15">
      <c r="A67" s="174" t="s">
        <v>76</v>
      </c>
      <c r="B67" s="174" t="e">
        <f>NA()</f>
        <v>#N/A</v>
      </c>
      <c r="C67" s="174">
        <f>IF(ISNUMBER('将来負担比率（分子）の構造'!I$53), IF('将来負担比率（分子）の構造'!I$53 &lt; 0, 0, '将来負担比率（分子）の構造'!I$53), NA())</f>
        <v>19752</v>
      </c>
      <c r="D67" s="174" t="e">
        <f>NA()</f>
        <v>#N/A</v>
      </c>
      <c r="E67" s="174" t="e">
        <f>NA()</f>
        <v>#N/A</v>
      </c>
      <c r="F67" s="174">
        <f>IF(ISNUMBER('将来負担比率（分子）の構造'!J$53), IF('将来負担比率（分子）の構造'!J$53 &lt; 0, 0, '将来負担比率（分子）の構造'!J$53), NA())</f>
        <v>15620</v>
      </c>
      <c r="G67" s="174" t="e">
        <f>NA()</f>
        <v>#N/A</v>
      </c>
      <c r="H67" s="174" t="e">
        <f>NA()</f>
        <v>#N/A</v>
      </c>
      <c r="I67" s="174">
        <f>IF(ISNUMBER('将来負担比率（分子）の構造'!K$53), IF('将来負担比率（分子）の構造'!K$53 &lt; 0, 0, '将来負担比率（分子）の構造'!K$53), NA())</f>
        <v>14568</v>
      </c>
      <c r="J67" s="174" t="e">
        <f>NA()</f>
        <v>#N/A</v>
      </c>
      <c r="K67" s="174" t="e">
        <f>NA()</f>
        <v>#N/A</v>
      </c>
      <c r="L67" s="174">
        <f>IF(ISNUMBER('将来負担比率（分子）の構造'!L$53), IF('将来負担比率（分子）の構造'!L$53 &lt; 0, 0, '将来負担比率（分子）の構造'!L$53), NA())</f>
        <v>12826</v>
      </c>
      <c r="M67" s="174" t="e">
        <f>NA()</f>
        <v>#N/A</v>
      </c>
      <c r="N67" s="174" t="e">
        <f>NA()</f>
        <v>#N/A</v>
      </c>
      <c r="O67" s="174">
        <f>IF(ISNUMBER('将来負担比率（分子）の構造'!M$53), IF('将来負担比率（分子）の構造'!M$53 &lt; 0, 0, '将来負担比率（分子）の構造'!M$53), NA())</f>
        <v>11782</v>
      </c>
      <c r="P67" s="174" t="e">
        <f>NA()</f>
        <v>#N/A</v>
      </c>
    </row>
    <row r="70" spans="1:16" x14ac:dyDescent="0.15">
      <c r="A70" s="176" t="s">
        <v>77</v>
      </c>
      <c r="B70" s="176"/>
      <c r="C70" s="176"/>
      <c r="D70" s="176"/>
      <c r="E70" s="176"/>
      <c r="F70" s="176"/>
    </row>
    <row r="71" spans="1:16" x14ac:dyDescent="0.15">
      <c r="A71" s="177"/>
      <c r="B71" s="177" t="str">
        <f>基金残高に係る経年分析!F54</f>
        <v>R02</v>
      </c>
      <c r="C71" s="177" t="str">
        <f>基金残高に係る経年分析!G54</f>
        <v>R03</v>
      </c>
      <c r="D71" s="177" t="str">
        <f>基金残高に係る経年分析!H54</f>
        <v>R04</v>
      </c>
    </row>
    <row r="72" spans="1:16" x14ac:dyDescent="0.15">
      <c r="A72" s="177" t="s">
        <v>78</v>
      </c>
      <c r="B72" s="178">
        <f>基金残高に係る経年分析!F55</f>
        <v>1319</v>
      </c>
      <c r="C72" s="178">
        <f>基金残高に係る経年分析!G55</f>
        <v>1690</v>
      </c>
      <c r="D72" s="178">
        <f>基金残高に係る経年分析!H55</f>
        <v>2610</v>
      </c>
    </row>
    <row r="73" spans="1:16" x14ac:dyDescent="0.15">
      <c r="A73" s="177" t="s">
        <v>79</v>
      </c>
      <c r="B73" s="178">
        <f>基金残高に係る経年分析!F56</f>
        <v>1</v>
      </c>
      <c r="C73" s="178">
        <f>基金残高に係る経年分析!G56</f>
        <v>349</v>
      </c>
      <c r="D73" s="178">
        <f>基金残高に係る経年分析!H56</f>
        <v>348</v>
      </c>
    </row>
    <row r="74" spans="1:16" x14ac:dyDescent="0.15">
      <c r="A74" s="177" t="s">
        <v>80</v>
      </c>
      <c r="B74" s="178">
        <f>基金残高に係る経年分析!F57</f>
        <v>2053</v>
      </c>
      <c r="C74" s="178">
        <f>基金残高に係る経年分析!G57</f>
        <v>2953</v>
      </c>
      <c r="D74" s="178">
        <f>基金残高に係る経年分析!H57</f>
        <v>2966</v>
      </c>
    </row>
  </sheetData>
  <sheetProtection algorithmName="SHA-512" hashValue="RVaGzNL+uR43jo4yH42WEUzLU9rMACHsMnAtr4PoHibCneCeSPNqX50+GaN7BsH3/AvH+KA+T1BVshnDO9IjfQ==" saltValue="0QXFPm2nRa8JolOQCsjxr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大堀　雅史</dc:creator>
  <cp:lastModifiedBy>亀岡市役所</cp:lastModifiedBy>
  <dcterms:created xsi:type="dcterms:W3CDTF">2024-10-01T00:05:50Z</dcterms:created>
  <dcterms:modified xsi:type="dcterms:W3CDTF">2024-10-01T00:05:50Z</dcterms:modified>
</cp:coreProperties>
</file>