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５年度　　公営企業に係る経営比較分析表（令和４年度決算）の分析等について（依頼）\03下水道担当作成\"/>
    </mc:Choice>
  </mc:AlternateContent>
  <xr:revisionPtr revIDLastSave="0" documentId="13_ncr:1_{A399AEB3-E0E8-4665-AFED-11A5F3FB7F87}" xr6:coauthVersionLast="36" xr6:coauthVersionMax="36" xr10:uidLastSave="{00000000-0000-0000-0000-000000000000}"/>
  <workbookProtection workbookAlgorithmName="SHA-512" workbookHashValue="+tU1xuHWV85tagC5geYkzzQ4nuBvVHxsaj83fyS/5V2ejz5/LZAvad1LZml72TBsRLtPe0i9Nwp6A280AR1QBA==" workbookSaltValue="qEjeP3P681H1NpSj/hunA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W10" i="4" s="1"/>
  <c r="P6" i="5"/>
  <c r="P10" i="4" s="1"/>
  <c r="O6" i="5"/>
  <c r="I10" i="4" s="1"/>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BB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<sst xmlns="http://schemas.openxmlformats.org/spreadsheetml/2006/main" count="231" uniqueCount="117">
  <si>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</si>
  <si>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</si>
  <si>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</si>
  <si>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</si>
  <si>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</si>
  <si>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</si>
  <si>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</si>
  <si>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</si>
  <si>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</si>
  <si>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</si>
  <si>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</si>
  <si>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</si>
  <si>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</si>
  <si>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</si>
  <si>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</si>
  <si>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</si>
  <si>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</si>
  <si>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</si>
  <si>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</si>
  <si>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</si>
  <si>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</si>
  <si>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</si>
  <si>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</si>
  <si>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</si>
  <si>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</si>
  <si>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</si>
  <si>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</si>
  <si>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</si>
  <si>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</si>
  <si>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</si>
  <si>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</si>
  <si>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</si>
  <si>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</si>
  <si>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</si>
  <si>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</si>
  <si>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</si>
  <si>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</si>
  <si>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</si>
  <si>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</si>
  <si>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</si>
  <si>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</si>
  <si>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</si>
  <si>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</si>
  <si>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</si>
  <si>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</si>
  <si>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</si>
  <si>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</si>
  <si>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</si>
  <si>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</si>
  <si>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</si>
  <si>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</si>
  <si>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</si>
  <si>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</si>
  <si>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</si>
  <si>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</si>
  <si>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</si>
  <si>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</si>
  <si>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</si>
  <si>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</si>
  <si>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</si>
  <si>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</si>
  <si>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</si>
  <si>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</si>
  <si>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</si>
  <si>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</si>
  <si>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</si>
  <si>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</si>
  <si>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</si>
  <si>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</si>
  <si>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</si>
  <si>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</si>
  <si>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</si>
  <si>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</si>
  <si>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</si>
  <si>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</si>
  <si>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</si>
  <si>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</si>
  <si>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</si>
  <si>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</si>
  <si>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</si>
  <si>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</si>
  <si>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</si>
  <si>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</si>
  <si>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</si>
  <si>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</si>
  <si>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</si>
  <si>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</si>
  <si>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</si>
  <si>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</si>
  <si>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</si>
  <si>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</si>
  <si>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</si>
  <si>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</si>
  <si>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</si>
  <si>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</si>
  <si>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</si>
  <si>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</si>
  <si>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</si>
  <si>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</si>
  <si>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</si>
  <si>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</si>
  <si>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</si>
  <si>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</si>
  <si>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</si>
  <si>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</si>
  <si>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</si>
  <si>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</si>
  <si>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</si>
  <si>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</si>
  <si>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</si>
  <si>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</si>
  <si>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</si>
  <si>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</si>
  <si>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</si>
  <si>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
　減価償却が進み上昇傾向にありますが、管渠については法定耐用年数に基づく更新時期が未到来と考えられ、終末処理場やポンプ場については、ストックマネジメント計画のもと、計画的な施設更新を進めています。
②管渠老朽化率
　法定耐用年数を超えた管渠は現在のところありません。
③管渠改善率
　管路調査を計画的に実施し、調査結果に基づき修繕などの対応をしています。
</t>
    <rPh sb="1" eb="7">
      <t>ユウケイコテイシサン</t>
    </rPh>
    <rPh sb="7" eb="9">
      <t>ゲンカ</t>
    </rPh>
    <rPh sb="9" eb="12">
      <t>ショウキャクリツ</t>
    </rPh>
    <rPh sb="14" eb="18">
      <t>ゲンカショウキャク</t>
    </rPh>
    <rPh sb="19" eb="20">
      <t>スス</t>
    </rPh>
    <rPh sb="21" eb="23">
      <t>ジョウショウ</t>
    </rPh>
    <rPh sb="23" eb="25">
      <t>ケイコウ</t>
    </rPh>
    <rPh sb="32" eb="34">
      <t>カンキョ</t>
    </rPh>
    <rPh sb="39" eb="41">
      <t>ホウテイ</t>
    </rPh>
    <rPh sb="41" eb="45">
      <t>タイヨウネンスウ</t>
    </rPh>
    <rPh sb="46" eb="47">
      <t>モト</t>
    </rPh>
    <rPh sb="49" eb="53">
      <t>コウシンジキ</t>
    </rPh>
    <rPh sb="54" eb="57">
      <t>ミトウライ</t>
    </rPh>
    <rPh sb="58" eb="59">
      <t>カンガ</t>
    </rPh>
    <rPh sb="63" eb="65">
      <t>シュウマツ</t>
    </rPh>
    <rPh sb="65" eb="68">
      <t>ショリジョウ</t>
    </rPh>
    <rPh sb="72" eb="73">
      <t>ジョウ</t>
    </rPh>
    <rPh sb="89" eb="91">
      <t>ケイカク</t>
    </rPh>
    <rPh sb="95" eb="98">
      <t>ケイカクテキ</t>
    </rPh>
    <rPh sb="99" eb="101">
      <t>シセツ</t>
    </rPh>
    <rPh sb="101" eb="103">
      <t>コウシン</t>
    </rPh>
    <rPh sb="104" eb="105">
      <t>スス</t>
    </rPh>
    <rPh sb="113" eb="115">
      <t>カンキョ</t>
    </rPh>
    <rPh sb="115" eb="119">
      <t>ロウキュウカリツ</t>
    </rPh>
    <rPh sb="121" eb="127">
      <t>ホウテイタイヨウネンスウ</t>
    </rPh>
    <rPh sb="128" eb="129">
      <t>コ</t>
    </rPh>
    <rPh sb="131" eb="133">
      <t>カンキョ</t>
    </rPh>
    <rPh sb="134" eb="136">
      <t>ゲンザイ</t>
    </rPh>
    <rPh sb="148" eb="150">
      <t>カンキョ</t>
    </rPh>
    <rPh sb="150" eb="153">
      <t>カイゼンリツ</t>
    </rPh>
    <rPh sb="155" eb="159">
      <t>カンロチョウサ</t>
    </rPh>
    <rPh sb="160" eb="163">
      <t>ケイカクテキ</t>
    </rPh>
    <rPh sb="164" eb="166">
      <t>ジッシ</t>
    </rPh>
    <rPh sb="168" eb="170">
      <t>チョウサ</t>
    </rPh>
    <rPh sb="170" eb="172">
      <t>ケッカ</t>
    </rPh>
    <rPh sb="173" eb="174">
      <t>モト</t>
    </rPh>
    <rPh sb="176" eb="178">
      <t>シュウゼン</t>
    </rPh>
    <rPh sb="181" eb="183">
      <t>タイオウ</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</si>
  <si>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縮減を図ります。
　施設・設備の更新投資にあたって、企業債を財源にせざるを得ない状況ではありますが、企業債残高の更なる減少に向け、施設規模の適正化や投資の平準化を図り、企業債借入を抑制する必要があると考えています。
　引き続き、令和2年度に策定した「亀岡市上下水道ビジョン」に沿って、持続可能な経営基盤の強化に取り組んでいくこととします。</t>
    <rPh sb="1" eb="4">
      <t>タンネンド</t>
    </rPh>
    <rPh sb="4" eb="6">
      <t>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91">
      <t>シヨウリョウシュウニュウ</t>
    </rPh>
    <rPh sb="92" eb="94">
      <t>カクホ</t>
    </rPh>
    <rPh sb="95" eb="96">
      <t>ツト</t>
    </rPh>
    <rPh sb="103" eb="105">
      <t>シセツ</t>
    </rPh>
    <rPh sb="106" eb="108">
      <t>コウリツ</t>
    </rPh>
    <rPh sb="108" eb="109">
      <t>セイ</t>
    </rPh>
    <rPh sb="110" eb="111">
      <t>タカ</t>
    </rPh>
    <rPh sb="113" eb="118">
      <t>イジカンリヒ</t>
    </rPh>
    <rPh sb="119" eb="121">
      <t>シュクゲン</t>
    </rPh>
    <rPh sb="122" eb="123">
      <t>ハカ</t>
    </rPh>
    <rPh sb="129" eb="131">
      <t>シセツ</t>
    </rPh>
    <rPh sb="132" eb="134">
      <t>セツビ</t>
    </rPh>
    <rPh sb="135" eb="137">
      <t>コウシン</t>
    </rPh>
    <rPh sb="137" eb="139">
      <t>トウシ</t>
    </rPh>
    <rPh sb="145" eb="148">
      <t>キギョウサイ</t>
    </rPh>
    <rPh sb="149" eb="151">
      <t>ザイゲン</t>
    </rPh>
    <rPh sb="156" eb="157">
      <t>エ</t>
    </rPh>
    <rPh sb="159" eb="161">
      <t>ジョウキョウ</t>
    </rPh>
    <rPh sb="169" eb="172">
      <t>キギョウサイ</t>
    </rPh>
    <rPh sb="172" eb="174">
      <t>ザンダカ</t>
    </rPh>
    <rPh sb="175" eb="176">
      <t>サラ</t>
    </rPh>
    <rPh sb="178" eb="180">
      <t>ゲンショウ</t>
    </rPh>
    <rPh sb="181" eb="182">
      <t>ム</t>
    </rPh>
    <rPh sb="184" eb="188">
      <t>シセツキボ</t>
    </rPh>
    <rPh sb="189" eb="192">
      <t>テキセイカ</t>
    </rPh>
    <rPh sb="193" eb="195">
      <t>トウシ</t>
    </rPh>
    <rPh sb="196" eb="199">
      <t>ヘイジュンカ</t>
    </rPh>
    <rPh sb="200" eb="201">
      <t>ハカ</t>
    </rPh>
    <rPh sb="203" eb="206">
      <t>キギョウサイ</t>
    </rPh>
    <rPh sb="206" eb="208">
      <t>カリイレ</t>
    </rPh>
    <rPh sb="209" eb="211">
      <t>ヨクセイ</t>
    </rPh>
    <rPh sb="213" eb="215">
      <t>ヒツヨウ</t>
    </rPh>
    <rPh sb="219" eb="220">
      <t>カンガ</t>
    </rPh>
    <rPh sb="228" eb="229">
      <t>ヒ</t>
    </rPh>
    <rPh sb="230" eb="231">
      <t>ツヅ</t>
    </rPh>
    <rPh sb="233" eb="235">
      <t>レイワ</t>
    </rPh>
    <rPh sb="236" eb="238">
      <t>ネンド</t>
    </rPh>
    <rPh sb="239" eb="241">
      <t>サクテイ</t>
    </rPh>
    <rPh sb="244" eb="247">
      <t>カメオカシ</t>
    </rPh>
    <rPh sb="247" eb="251">
      <t>ジョウゲスイドウ</t>
    </rPh>
    <rPh sb="257" eb="258">
      <t>ソ</t>
    </rPh>
    <rPh sb="261" eb="263">
      <t>ジゾク</t>
    </rPh>
    <rPh sb="263" eb="265">
      <t>カノウ</t>
    </rPh>
    <rPh sb="266" eb="270">
      <t>ケイエイキバン</t>
    </rPh>
    <rPh sb="271" eb="273">
      <t>キョウカ</t>
    </rPh>
    <rPh sb="274" eb="275">
      <t>ト</t>
    </rPh>
    <rPh sb="276" eb="277">
      <t>ク</t>
    </rPh>
    <phoneticPr fontId="4"/>
  </si>
  <si>
    <t>①経常収支比率
　単年度収支の黒字を示す100％以上となっており類似団体平均値も上回っています。
②累積欠損金比率
　累積欠損金は発生していません。
③流動比率
　100％を下回る水準となっていますが、企業債の償還が進み現金預金が増えたことで改善傾向にあります。
④企業債残高対事業規模比率
　過去に借り入れた企業債の償還が進んでいることから減少傾向で推移しています。
⑤経費回収率
　類似団体に比べ、おおむね使用料で回収すべき経費を賄える使用料収入となっていますが、今後も汚水処理費の縮減に取り組む必要があります。
⑥汚水処理原価
　汚水処理費の減少により低下しましたが、物価高騰等の影響により、今後は汚水処理費の上昇が見込まれるため、維持管理費の縮減に継続して取り組む必要があります。
⑦施設利用率
　令和元年度までは、終末処理場の高度処理化の進捗に伴い処理能力が下がり上昇傾向でしたが、令和2年度から晴天時処理水量の減少により低下しています。
⑧水洗化率
　未水洗化世帯への戸別訪問など水洗化促進の取組により昨年度と同程度の比率を維持しています。</t>
    <rPh sb="1" eb="7">
      <t>ケイジョウシュウシヒリツ</t>
    </rPh>
    <rPh sb="49" eb="51">
      <t>ルイセキ</t>
    </rPh>
    <rPh sb="51" eb="54">
      <t>ケッソンキン</t>
    </rPh>
    <rPh sb="54" eb="56">
      <t>ヒリツ</t>
    </rPh>
    <rPh sb="58" eb="60">
      <t>ルイセキ</t>
    </rPh>
    <rPh sb="60" eb="63">
      <t>ケッソンキン</t>
    </rPh>
    <rPh sb="64" eb="66">
      <t>ハッセイ</t>
    </rPh>
    <rPh sb="75" eb="77">
      <t>リュウドウ</t>
    </rPh>
    <rPh sb="77" eb="79">
      <t>ヒリツ</t>
    </rPh>
    <rPh sb="86" eb="88">
      <t>シタマワ</t>
    </rPh>
    <rPh sb="89" eb="91">
      <t>スイジュン</t>
    </rPh>
    <rPh sb="100" eb="103">
      <t>キギョウサイ</t>
    </rPh>
    <rPh sb="104" eb="106">
      <t>ショウカン</t>
    </rPh>
    <rPh sb="107" eb="108">
      <t>スス</t>
    </rPh>
    <rPh sb="109" eb="111">
      <t>ゲンキン</t>
    </rPh>
    <rPh sb="111" eb="113">
      <t>ヨキン</t>
    </rPh>
    <rPh sb="114" eb="115">
      <t>フ</t>
    </rPh>
    <rPh sb="120" eb="122">
      <t>カイゼン</t>
    </rPh>
    <rPh sb="123" eb="125">
      <t>ケイコウ</t>
    </rPh>
    <rPh sb="132" eb="135">
      <t>キギョウサイ</t>
    </rPh>
    <rPh sb="135" eb="137">
      <t>ザンダカ</t>
    </rPh>
    <rPh sb="137" eb="138">
      <t>タイ</t>
    </rPh>
    <rPh sb="138" eb="140">
      <t>ジギョウ</t>
    </rPh>
    <rPh sb="140" eb="142">
      <t>キボ</t>
    </rPh>
    <rPh sb="142" eb="144">
      <t>ヒリツ</t>
    </rPh>
    <rPh sb="146" eb="148">
      <t>カコ</t>
    </rPh>
    <rPh sb="149" eb="150">
      <t>カ</t>
    </rPh>
    <rPh sb="151" eb="152">
      <t>イ</t>
    </rPh>
    <rPh sb="154" eb="157">
      <t>キギョウサイ</t>
    </rPh>
    <rPh sb="158" eb="160">
      <t>ショウカン</t>
    </rPh>
    <rPh sb="161" eb="162">
      <t>スス</t>
    </rPh>
    <rPh sb="170" eb="172">
      <t>ゲンショウ</t>
    </rPh>
    <rPh sb="172" eb="174">
      <t>ケイコウ</t>
    </rPh>
    <rPh sb="175" eb="177">
      <t>スイイ</t>
    </rPh>
    <rPh sb="185" eb="187">
      <t>ケイヒ</t>
    </rPh>
    <rPh sb="187" eb="190">
      <t>カイシュウリツ</t>
    </rPh>
    <rPh sb="192" eb="196">
      <t>ルイジダンタイ</t>
    </rPh>
    <rPh sb="197" eb="198">
      <t>クラ</t>
    </rPh>
    <rPh sb="233" eb="235">
      <t>コンゴ</t>
    </rPh>
    <rPh sb="236" eb="241">
      <t>オスイショリヒ</t>
    </rPh>
    <rPh sb="249" eb="251">
      <t>ヒツヨウ</t>
    </rPh>
    <rPh sb="259" eb="263">
      <t>オスイショリ</t>
    </rPh>
    <rPh sb="263" eb="265">
      <t>ゲンカ</t>
    </rPh>
    <rPh sb="267" eb="269">
      <t>オスイ</t>
    </rPh>
    <rPh sb="269" eb="271">
      <t>ショリ</t>
    </rPh>
    <rPh sb="271" eb="272">
      <t>ヒ</t>
    </rPh>
    <rPh sb="273" eb="275">
      <t>ゲンショウ</t>
    </rPh>
    <rPh sb="278" eb="280">
      <t>テイカ</t>
    </rPh>
    <rPh sb="286" eb="288">
      <t>ブッカ</t>
    </rPh>
    <rPh sb="288" eb="290">
      <t>コウトウ</t>
    </rPh>
    <rPh sb="290" eb="291">
      <t>トウ</t>
    </rPh>
    <rPh sb="292" eb="294">
      <t>エイキョウ</t>
    </rPh>
    <rPh sb="298" eb="300">
      <t>コンゴ</t>
    </rPh>
    <rPh sb="301" eb="303">
      <t>オスイ</t>
    </rPh>
    <rPh sb="303" eb="305">
      <t>ショリ</t>
    </rPh>
    <rPh sb="305" eb="306">
      <t>ヒ</t>
    </rPh>
    <rPh sb="307" eb="309">
      <t>ジョウショウ</t>
    </rPh>
    <rPh sb="310" eb="312">
      <t>ミコ</t>
    </rPh>
    <rPh sb="318" eb="320">
      <t>イジ</t>
    </rPh>
    <rPh sb="320" eb="323">
      <t>カンリヒ</t>
    </rPh>
    <rPh sb="324" eb="326">
      <t>シュクゲン</t>
    </rPh>
    <rPh sb="327" eb="329">
      <t>ケイゾク</t>
    </rPh>
    <rPh sb="331" eb="332">
      <t>ト</t>
    </rPh>
    <rPh sb="333" eb="334">
      <t>ク</t>
    </rPh>
    <rPh sb="335" eb="337">
      <t>ヒツヨウ</t>
    </rPh>
    <rPh sb="345" eb="347">
      <t>シセツ</t>
    </rPh>
    <rPh sb="347" eb="350">
      <t>リヨウリツ</t>
    </rPh>
    <rPh sb="361" eb="363">
      <t>シュウマツ</t>
    </rPh>
    <rPh sb="363" eb="366">
      <t>ショリジョウ</t>
    </rPh>
    <rPh sb="367" eb="372">
      <t>コウドショリカ</t>
    </rPh>
    <rPh sb="373" eb="375">
      <t>シンチョク</t>
    </rPh>
    <rPh sb="376" eb="377">
      <t>トモナ</t>
    </rPh>
    <rPh sb="378" eb="382">
      <t>ショリノウリョク</t>
    </rPh>
    <rPh sb="383" eb="384">
      <t>サ</t>
    </rPh>
    <rPh sb="386" eb="388">
      <t>ジョウショウ</t>
    </rPh>
    <rPh sb="388" eb="390">
      <t>ケイコウ</t>
    </rPh>
    <rPh sb="396" eb="398">
      <t>レイワ</t>
    </rPh>
    <rPh sb="399" eb="401">
      <t>ネンド</t>
    </rPh>
    <rPh sb="402" eb="405">
      <t>セイテンジ</t>
    </rPh>
    <rPh sb="405" eb="407">
      <t>ショリ</t>
    </rPh>
    <rPh sb="407" eb="409">
      <t>スイリョウ</t>
    </rPh>
    <rPh sb="410" eb="412">
      <t>ゲンショウ</t>
    </rPh>
    <rPh sb="415" eb="417">
      <t>テイカ</t>
    </rPh>
    <rPh sb="425" eb="429">
      <t>スイセンカリツ</t>
    </rPh>
    <rPh sb="431" eb="432">
      <t>ミ</t>
    </rPh>
    <rPh sb="432" eb="435">
      <t>スイセンカ</t>
    </rPh>
    <rPh sb="435" eb="437">
      <t>セタイ</t>
    </rPh>
    <rPh sb="441" eb="443">
      <t>ホウモン</t>
    </rPh>
    <rPh sb="445" eb="448">
      <t>スイセンカ</t>
    </rPh>
    <rPh sb="448" eb="450">
      <t>ソクシン</t>
    </rPh>
    <rPh sb="451" eb="453">
      <t>トリクミ</t>
    </rPh>
    <rPh sb="457" eb="460">
      <t>サクネンド</t>
    </rPh>
    <rPh sb="461" eb="464">
      <t>ドウテイド</t>
    </rPh>
    <rPh sb="465" eb="467">
      <t>ヒリツ</t>
    </rPh>
    <rPh sb="468" eb="47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</si>
</sst>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36-47AB-AD12-C80565D232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B736-47AB-AD12-C80565D232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65.33</c:v>
                </c:pt>
                <c:pt idx="1">
                  <c:v>70.540000000000006</c:v>
                </c:pt>
                <c:pt idx="2">
                  <c:v>68.75</c:v>
                </c:pt>
                <c:pt idx="3">
                  <c:v>68.36</c:v>
                </c:pt>
                <c:pt idx="4">
                  <c:v>67.83</c:v>
                </c:pt>
              </c:numCache>
            </c:numRef>
          </c:val>
          <c:extLst>
            <c:ext xmlns:c16="http://schemas.microsoft.com/office/drawing/2014/chart" uri="{C3380CC4-5D6E-409C-BE32-E72D297353CC}">
              <c16:uniqueId val="{00000000-BD0D-4172-A636-70907FC2A8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BD0D-4172-A636-70907FC2A8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95.9</c:v>
                </c:pt>
                <c:pt idx="1">
                  <c:v>96.3</c:v>
                </c:pt>
                <c:pt idx="2">
                  <c:v>96.59</c:v>
                </c:pt>
                <c:pt idx="3">
                  <c:v>96.91</c:v>
                </c:pt>
                <c:pt idx="4">
                  <c:v>96.91</c:v>
                </c:pt>
              </c:numCache>
            </c:numRef>
          </c:val>
          <c:extLst>
            <c:ext xmlns:c16="http://schemas.microsoft.com/office/drawing/2014/chart" uri="{C3380CC4-5D6E-409C-BE32-E72D297353CC}">
              <c16:uniqueId val="{00000000-48C1-4344-8EA5-0C0EB2AFE8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48C1-4344-8EA5-0C0EB2AFE8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123.26</c:v>
                </c:pt>
                <c:pt idx="1">
                  <c:v>118.87</c:v>
                </c:pt>
                <c:pt idx="2">
                  <c:v>116.58</c:v>
                </c:pt>
                <c:pt idx="3">
                  <c:v>116.62</c:v>
                </c:pt>
                <c:pt idx="4">
                  <c:v>112.87</c:v>
                </c:pt>
              </c:numCache>
            </c:numRef>
          </c:val>
          <c:extLst>
            <c:ext xmlns:c16="http://schemas.microsoft.com/office/drawing/2014/chart" uri="{C3380CC4-5D6E-409C-BE32-E72D297353CC}">
              <c16:uniqueId val="{00000000-8C4D-4F1E-A89A-6CFAB0EB93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8C4D-4F1E-A89A-6CFAB0EB93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45.35</c:v>
                </c:pt>
                <c:pt idx="1">
                  <c:v>46.87</c:v>
                </c:pt>
                <c:pt idx="2">
                  <c:v>48.49</c:v>
                </c:pt>
                <c:pt idx="3">
                  <c:v>50.03</c:v>
                </c:pt>
                <c:pt idx="4">
                  <c:v>51.98</c:v>
                </c:pt>
              </c:numCache>
            </c:numRef>
          </c:val>
          <c:extLst>
            <c:ext xmlns:c16="http://schemas.microsoft.com/office/drawing/2014/chart" uri="{C3380CC4-5D6E-409C-BE32-E72D297353CC}">
              <c16:uniqueId val="{00000000-F65E-46E0-A370-DEC260D041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F65E-46E0-A370-DEC260D041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6B-4AB8-A28F-6752977080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AA6B-4AB8-A28F-6752977080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9D-4419-A168-D0A46E7307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DD9D-4419-A168-D0A46E7307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39.36</c:v>
                </c:pt>
                <c:pt idx="1">
                  <c:v>38.130000000000003</c:v>
                </c:pt>
                <c:pt idx="2">
                  <c:v>58.79</c:v>
                </c:pt>
                <c:pt idx="3">
                  <c:v>72.06</c:v>
                </c:pt>
                <c:pt idx="4">
                  <c:v>89.73</c:v>
                </c:pt>
              </c:numCache>
            </c:numRef>
          </c:val>
          <c:extLst>
            <c:ext xmlns:c16="http://schemas.microsoft.com/office/drawing/2014/chart" uri="{C3380CC4-5D6E-409C-BE32-E72D297353CC}">
              <c16:uniqueId val="{00000000-9246-42AB-B0E7-7AB29B1609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9246-42AB-B0E7-7AB29B1609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661.79</c:v>
                </c:pt>
                <c:pt idx="1">
                  <c:v>494.96</c:v>
                </c:pt>
                <c:pt idx="2">
                  <c:v>410.36</c:v>
                </c:pt>
                <c:pt idx="3">
                  <c:v>348</c:v>
                </c:pt>
                <c:pt idx="4">
                  <c:v>325.77999999999997</c:v>
                </c:pt>
              </c:numCache>
            </c:numRef>
          </c:val>
          <c:extLst>
            <c:ext xmlns:c16="http://schemas.microsoft.com/office/drawing/2014/chart" uri="{C3380CC4-5D6E-409C-BE32-E72D297353CC}">
              <c16:uniqueId val="{00000000-23FC-4C8F-B595-BE0EE386C5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23FC-4C8F-B595-BE0EE386C5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99.93</c:v>
                </c:pt>
                <c:pt idx="1">
                  <c:v>95.6</c:v>
                </c:pt>
                <c:pt idx="2">
                  <c:v>100.06</c:v>
                </c:pt>
                <c:pt idx="3">
                  <c:v>100.07</c:v>
                </c:pt>
                <c:pt idx="4">
                  <c:v>100.89</c:v>
                </c:pt>
              </c:numCache>
            </c:numRef>
          </c:val>
          <c:extLst>
            <c:ext xmlns:c16="http://schemas.microsoft.com/office/drawing/2014/chart" uri="{C3380CC4-5D6E-409C-BE32-E72D297353CC}">
              <c16:uniqueId val="{00000000-74FD-4175-A4E0-9E325661A1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74FD-4175-A4E0-9E325661A1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196.46</c:v>
                </c:pt>
                <c:pt idx="1">
                  <c:v>203.83</c:v>
                </c:pt>
                <c:pt idx="2">
                  <c:v>193.51</c:v>
                </c:pt>
                <c:pt idx="3">
                  <c:v>192.56</c:v>
                </c:pt>
                <c:pt idx="4">
                  <c:v>191.24</c:v>
                </c:pt>
              </c:numCache>
            </c:numRef>
          </c:val>
          <c:extLst>
            <c:ext xmlns:c16="http://schemas.microsoft.com/office/drawing/2014/chart" uri="{C3380CC4-5D6E-409C-BE32-E72D297353CC}">
              <c16:uniqueId val="{00000000-99B1-4FA6-B371-262AF2B654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99B1-4FA6-B371-262AF2B654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3" zoomScaleNormal="100" workbookViewId="0">
      <selection activeCell="BL16" sqref="BL16:BZ44"/>
    </sheetView>
  </sheetViews>
  <sheetFormatPr defaultColWidth="2.625" defaultRowHeight="13.5" x14ac:dyDescent="0.15"/>
  <cols>
    <col min="1" max="1" width="2.625" customWidth="1"/>
    <col min="2" max="62" width="3.75" customWidth="1"/>
    <col min="64" max="64" width="5.125" customWidth="1"/>
    <col min="65"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亀岡市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87090</v>
      </c>
      <c r="AM8" s="42"/>
      <c r="AN8" s="42"/>
      <c r="AO8" s="42"/>
      <c r="AP8" s="42"/>
      <c r="AQ8" s="42"/>
      <c r="AR8" s="42"/>
      <c r="AS8" s="42"/>
      <c r="AT8" s="35">
        <f>データ!T6</f>
        <v>224.8</v>
      </c>
      <c r="AU8" s="35"/>
      <c r="AV8" s="35"/>
      <c r="AW8" s="35"/>
      <c r="AX8" s="35"/>
      <c r="AY8" s="35"/>
      <c r="AZ8" s="35"/>
      <c r="BA8" s="35"/>
      <c r="BB8" s="35">
        <f>データ!U6</f>
        <v>387.41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68.05</v>
      </c>
      <c r="J10" s="35"/>
      <c r="K10" s="35"/>
      <c r="L10" s="35"/>
      <c r="M10" s="35"/>
      <c r="N10" s="35"/>
      <c r="O10" s="35"/>
      <c r="P10" s="35">
        <f>データ!P6</f>
        <v>84.91</v>
      </c>
      <c r="Q10" s="35"/>
      <c r="R10" s="35"/>
      <c r="S10" s="35"/>
      <c r="T10" s="35"/>
      <c r="U10" s="35"/>
      <c r="V10" s="35"/>
      <c r="W10" s="35">
        <f>データ!Q6</f>
        <v>88.39</v>
      </c>
      <c r="X10" s="35"/>
      <c r="Y10" s="35"/>
      <c r="Z10" s="35"/>
      <c r="AA10" s="35"/>
      <c r="AB10" s="35"/>
      <c r="AC10" s="35"/>
      <c r="AD10" s="42">
        <f>データ!R6</f>
        <v>2970</v>
      </c>
      <c r="AE10" s="42"/>
      <c r="AF10" s="42"/>
      <c r="AG10" s="42"/>
      <c r="AH10" s="42"/>
      <c r="AI10" s="42"/>
      <c r="AJ10" s="42"/>
      <c r="AK10" s="2"/>
      <c r="AL10" s="42">
        <f>データ!V6</f>
        <v>73852</v>
      </c>
      <c r="AM10" s="42"/>
      <c r="AN10" s="42"/>
      <c r="AO10" s="42"/>
      <c r="AP10" s="42"/>
      <c r="AQ10" s="42"/>
      <c r="AR10" s="42"/>
      <c r="AS10" s="42"/>
      <c r="AT10" s="35">
        <f>データ!W6</f>
        <v>12.54</v>
      </c>
      <c r="AU10" s="35"/>
      <c r="AV10" s="35"/>
      <c r="AW10" s="35"/>
      <c r="AX10" s="35"/>
      <c r="AY10" s="35"/>
      <c r="AZ10" s="35"/>
      <c r="BA10" s="35"/>
      <c r="BB10" s="35">
        <f>データ!X6</f>
        <v>5889.31</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114</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115</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W0Npn8noHtNHn+yuY8l0CNLqvVX8Klf5fg7YUJEgU4PDythbQPvTMg8AT+VWtfz2R7zwFr9hcHYDlxkS6u9ZQ==" saltValue="MBaxsU5KgdC/F1wXMSK8v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262064</v>
      </c>
      <c r="D6" s="19">
        <f t="shared" si="3"/>
        <v>46</v>
      </c>
      <c r="E6" s="19">
        <f t="shared" si="3"/>
        <v>17</v>
      </c>
      <c r="F6" s="19">
        <f t="shared" si="3"/>
        <v>1</v>
      </c>
      <c r="G6" s="19">
        <f t="shared" si="3"/>
        <v>0</v>
      </c>
      <c r="H6" s="19" t="str">
        <f t="shared" si="3"/>
        <v>京都府　亀岡市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68.05</v>
      </c>
      <c r="P6" s="20">
        <f t="shared" si="3"/>
        <v>84.91</v>
      </c>
      <c r="Q6" s="20">
        <f t="shared" si="3"/>
        <v>88.39</v>
      </c>
      <c r="R6" s="20">
        <f t="shared" si="3"/>
        <v>2970</v>
      </c>
      <c r="S6" s="20">
        <f t="shared" si="3"/>
        <v>87090</v>
      </c>
      <c r="T6" s="20">
        <f t="shared" si="3"/>
        <v>224.8</v>
      </c>
      <c r="U6" s="20">
        <f t="shared" si="3"/>
        <v>387.41</v>
      </c>
      <c r="V6" s="20">
        <f t="shared" si="3"/>
        <v>73852</v>
      </c>
      <c r="W6" s="20">
        <f t="shared" si="3"/>
        <v>12.54</v>
      </c>
      <c r="X6" s="20">
        <f t="shared" si="3"/>
        <v>5889.31</v>
      </c>
      <c r="Y6" s="21">
        <f>IF(Y7="",NA(),Y7)</f>
        <v>123.26</v>
      </c>
      <c r="Z6" s="21">
        <f t="shared" ref="Z6:AH6" si="4">IF(Z7="",NA(),Z7)</f>
        <v>118.87</v>
      </c>
      <c r="AA6" s="21">
        <f t="shared" si="4"/>
        <v>116.58</v>
      </c>
      <c r="AB6" s="21">
        <f t="shared" si="4"/>
        <v>116.62</v>
      </c>
      <c r="AC6" s="21">
        <f t="shared" si="4"/>
        <v>112.87</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39.36</v>
      </c>
      <c r="AV6" s="21">
        <f t="shared" ref="AV6:BD6" si="6">IF(AV7="",NA(),AV7)</f>
        <v>38.130000000000003</v>
      </c>
      <c r="AW6" s="21">
        <f t="shared" si="6"/>
        <v>58.79</v>
      </c>
      <c r="AX6" s="21">
        <f t="shared" si="6"/>
        <v>72.06</v>
      </c>
      <c r="AY6" s="21">
        <f t="shared" si="6"/>
        <v>89.73</v>
      </c>
      <c r="AZ6" s="21">
        <f t="shared" si="6"/>
        <v>80.5</v>
      </c>
      <c r="BA6" s="21">
        <f t="shared" si="6"/>
        <v>71.540000000000006</v>
      </c>
      <c r="BB6" s="21">
        <f t="shared" si="6"/>
        <v>67.86</v>
      </c>
      <c r="BC6" s="21">
        <f t="shared" si="6"/>
        <v>72.92</v>
      </c>
      <c r="BD6" s="21">
        <f t="shared" si="6"/>
        <v>81.19</v>
      </c>
      <c r="BE6" s="20" t="str">
        <f>IF(BE7="","",IF(BE7="-","【-】","【"&amp;SUBSTITUTE(TEXT(BE7,"#,##0.00"),"-","△")&amp;"】"))</f>
        <v>【73.44】</v>
      </c>
      <c r="BF6" s="21">
        <f>IF(BF7="",NA(),BF7)</f>
        <v>661.79</v>
      </c>
      <c r="BG6" s="21">
        <f t="shared" ref="BG6:BO6" si="7">IF(BG7="",NA(),BG7)</f>
        <v>494.96</v>
      </c>
      <c r="BH6" s="21">
        <f t="shared" si="7"/>
        <v>410.36</v>
      </c>
      <c r="BI6" s="21">
        <f t="shared" si="7"/>
        <v>348</v>
      </c>
      <c r="BJ6" s="21">
        <f t="shared" si="7"/>
        <v>325.77999999999997</v>
      </c>
      <c r="BK6" s="21">
        <f t="shared" si="7"/>
        <v>605.9</v>
      </c>
      <c r="BL6" s="21">
        <f t="shared" si="7"/>
        <v>653.69000000000005</v>
      </c>
      <c r="BM6" s="21">
        <f t="shared" si="7"/>
        <v>709.4</v>
      </c>
      <c r="BN6" s="21">
        <f t="shared" si="7"/>
        <v>734.47</v>
      </c>
      <c r="BO6" s="21">
        <f t="shared" si="7"/>
        <v>720.89</v>
      </c>
      <c r="BP6" s="20" t="str">
        <f>IF(BP7="","",IF(BP7="-","【-】","【"&amp;SUBSTITUTE(TEXT(BP7,"#,##0.00"),"-","△")&amp;"】"))</f>
        <v>【652.82】</v>
      </c>
      <c r="BQ6" s="21">
        <f>IF(BQ7="",NA(),BQ7)</f>
        <v>99.93</v>
      </c>
      <c r="BR6" s="21">
        <f t="shared" ref="BR6:BZ6" si="8">IF(BR7="",NA(),BR7)</f>
        <v>95.6</v>
      </c>
      <c r="BS6" s="21">
        <f t="shared" si="8"/>
        <v>100.06</v>
      </c>
      <c r="BT6" s="21">
        <f t="shared" si="8"/>
        <v>100.07</v>
      </c>
      <c r="BU6" s="21">
        <f t="shared" si="8"/>
        <v>100.89</v>
      </c>
      <c r="BV6" s="21">
        <f t="shared" si="8"/>
        <v>89.41</v>
      </c>
      <c r="BW6" s="21">
        <f t="shared" si="8"/>
        <v>88.05</v>
      </c>
      <c r="BX6" s="21">
        <f t="shared" si="8"/>
        <v>91.14</v>
      </c>
      <c r="BY6" s="21">
        <f t="shared" si="8"/>
        <v>90.69</v>
      </c>
      <c r="BZ6" s="21">
        <f t="shared" si="8"/>
        <v>90.5</v>
      </c>
      <c r="CA6" s="20" t="str">
        <f>IF(CA7="","",IF(CA7="-","【-】","【"&amp;SUBSTITUTE(TEXT(CA7,"#,##0.00"),"-","△")&amp;"】"))</f>
        <v>【97.61】</v>
      </c>
      <c r="CB6" s="21">
        <f>IF(CB7="",NA(),CB7)</f>
        <v>196.46</v>
      </c>
      <c r="CC6" s="21">
        <f t="shared" ref="CC6:CK6" si="9">IF(CC7="",NA(),CC7)</f>
        <v>203.83</v>
      </c>
      <c r="CD6" s="21">
        <f t="shared" si="9"/>
        <v>193.51</v>
      </c>
      <c r="CE6" s="21">
        <f t="shared" si="9"/>
        <v>192.56</v>
      </c>
      <c r="CF6" s="21">
        <f t="shared" si="9"/>
        <v>191.24</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f>IF(CM7="",NA(),CM7)</f>
        <v>65.33</v>
      </c>
      <c r="CN6" s="21">
        <f t="shared" ref="CN6:CV6" si="10">IF(CN7="",NA(),CN7)</f>
        <v>70.540000000000006</v>
      </c>
      <c r="CO6" s="21">
        <f t="shared" si="10"/>
        <v>68.75</v>
      </c>
      <c r="CP6" s="21">
        <f t="shared" si="10"/>
        <v>68.36</v>
      </c>
      <c r="CQ6" s="21">
        <f t="shared" si="10"/>
        <v>67.83</v>
      </c>
      <c r="CR6" s="21">
        <f t="shared" si="10"/>
        <v>56.51</v>
      </c>
      <c r="CS6" s="21">
        <f t="shared" si="10"/>
        <v>57.04</v>
      </c>
      <c r="CT6" s="21">
        <f t="shared" si="10"/>
        <v>60.78</v>
      </c>
      <c r="CU6" s="21">
        <f t="shared" si="10"/>
        <v>59.96</v>
      </c>
      <c r="CV6" s="21">
        <f t="shared" si="10"/>
        <v>59.9</v>
      </c>
      <c r="CW6" s="20" t="str">
        <f>IF(CW7="","",IF(CW7="-","【-】","【"&amp;SUBSTITUTE(TEXT(CW7,"#,##0.00"),"-","△")&amp;"】"))</f>
        <v>【59.10】</v>
      </c>
      <c r="CX6" s="21">
        <f>IF(CX7="",NA(),CX7)</f>
        <v>95.9</v>
      </c>
      <c r="CY6" s="21">
        <f t="shared" ref="CY6:DG6" si="11">IF(CY7="",NA(),CY7)</f>
        <v>96.3</v>
      </c>
      <c r="CZ6" s="21">
        <f t="shared" si="11"/>
        <v>96.59</v>
      </c>
      <c r="DA6" s="21">
        <f t="shared" si="11"/>
        <v>96.91</v>
      </c>
      <c r="DB6" s="21">
        <f t="shared" si="11"/>
        <v>96.91</v>
      </c>
      <c r="DC6" s="21">
        <f t="shared" si="11"/>
        <v>93.91</v>
      </c>
      <c r="DD6" s="21">
        <f t="shared" si="11"/>
        <v>93.73</v>
      </c>
      <c r="DE6" s="21">
        <f t="shared" si="11"/>
        <v>94.17</v>
      </c>
      <c r="DF6" s="21">
        <f t="shared" si="11"/>
        <v>94.27</v>
      </c>
      <c r="DG6" s="21">
        <f t="shared" si="11"/>
        <v>94.46</v>
      </c>
      <c r="DH6" s="20" t="str">
        <f>IF(DH7="","",IF(DH7="-","【-】","【"&amp;SUBSTITUTE(TEXT(DH7,"#,##0.00"),"-","△")&amp;"】"))</f>
        <v>【95.82】</v>
      </c>
      <c r="DI6" s="21">
        <f>IF(DI7="",NA(),DI7)</f>
        <v>45.35</v>
      </c>
      <c r="DJ6" s="21">
        <f t="shared" ref="DJ6:DR6" si="12">IF(DJ7="",NA(),DJ7)</f>
        <v>46.87</v>
      </c>
      <c r="DK6" s="21">
        <f t="shared" si="12"/>
        <v>48.49</v>
      </c>
      <c r="DL6" s="21">
        <f t="shared" si="12"/>
        <v>50.03</v>
      </c>
      <c r="DM6" s="21">
        <f t="shared" si="12"/>
        <v>51.98</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0">
        <f t="shared" si="13"/>
        <v>0</v>
      </c>
      <c r="DY6" s="21">
        <f t="shared" si="13"/>
        <v>0.18</v>
      </c>
      <c r="DZ6" s="21">
        <f t="shared" si="13"/>
        <v>0.83</v>
      </c>
      <c r="EA6" s="21">
        <f t="shared" si="13"/>
        <v>1.06</v>
      </c>
      <c r="EB6" s="21">
        <f t="shared" si="13"/>
        <v>2.02</v>
      </c>
      <c r="EC6" s="21">
        <f t="shared" si="13"/>
        <v>2.67</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262064</v>
      </c>
      <c r="D7" s="23">
        <v>46</v>
      </c>
      <c r="E7" s="23">
        <v>17</v>
      </c>
      <c r="F7" s="23">
        <v>1</v>
      </c>
      <c r="G7" s="23">
        <v>0</v>
      </c>
      <c r="H7" s="23" t="s">
        <v>96</v>
      </c>
      <c r="I7" s="23" t="s">
        <v>97</v>
      </c>
      <c r="J7" s="23" t="s">
        <v>98</v>
      </c>
      <c r="K7" s="23" t="s">
        <v>99</v>
      </c>
      <c r="L7" s="23" t="s">
        <v>100</v>
      </c>
      <c r="M7" s="23" t="s">
        <v>101</v>
      </c>
      <c r="N7" s="24" t="s">
        <v>102</v>
      </c>
      <c r="O7" s="24">
        <v>68.05</v>
      </c>
      <c r="P7" s="24">
        <v>84.91</v>
      </c>
      <c r="Q7" s="24">
        <v>88.39</v>
      </c>
      <c r="R7" s="24">
        <v>2970</v>
      </c>
      <c r="S7" s="24">
        <v>87090</v>
      </c>
      <c r="T7" s="24">
        <v>224.8</v>
      </c>
      <c r="U7" s="24">
        <v>387.41</v>
      </c>
      <c r="V7" s="24">
        <v>73852</v>
      </c>
      <c r="W7" s="24">
        <v>12.54</v>
      </c>
      <c r="X7" s="24">
        <v>5889.31</v>
      </c>
      <c r="Y7" s="24">
        <v>123.26</v>
      </c>
      <c r="Z7" s="24">
        <v>118.87</v>
      </c>
      <c r="AA7" s="24">
        <v>116.58</v>
      </c>
      <c r="AB7" s="24">
        <v>116.62</v>
      </c>
      <c r="AC7" s="24">
        <v>112.87</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39.36</v>
      </c>
      <c r="AV7" s="24">
        <v>38.130000000000003</v>
      </c>
      <c r="AW7" s="24">
        <v>58.79</v>
      </c>
      <c r="AX7" s="24">
        <v>72.06</v>
      </c>
      <c r="AY7" s="24">
        <v>89.73</v>
      </c>
      <c r="AZ7" s="24">
        <v>80.5</v>
      </c>
      <c r="BA7" s="24">
        <v>71.540000000000006</v>
      </c>
      <c r="BB7" s="24">
        <v>67.86</v>
      </c>
      <c r="BC7" s="24">
        <v>72.92</v>
      </c>
      <c r="BD7" s="24">
        <v>81.19</v>
      </c>
      <c r="BE7" s="24">
        <v>73.44</v>
      </c>
      <c r="BF7" s="24">
        <v>661.79</v>
      </c>
      <c r="BG7" s="24">
        <v>494.96</v>
      </c>
      <c r="BH7" s="24">
        <v>410.36</v>
      </c>
      <c r="BI7" s="24">
        <v>348</v>
      </c>
      <c r="BJ7" s="24">
        <v>325.77999999999997</v>
      </c>
      <c r="BK7" s="24">
        <v>605.9</v>
      </c>
      <c r="BL7" s="24">
        <v>653.69000000000005</v>
      </c>
      <c r="BM7" s="24">
        <v>709.4</v>
      </c>
      <c r="BN7" s="24">
        <v>734.47</v>
      </c>
      <c r="BO7" s="24">
        <v>720.89</v>
      </c>
      <c r="BP7" s="24">
        <v>652.82000000000005</v>
      </c>
      <c r="BQ7" s="24">
        <v>99.93</v>
      </c>
      <c r="BR7" s="24">
        <v>95.6</v>
      </c>
      <c r="BS7" s="24">
        <v>100.06</v>
      </c>
      <c r="BT7" s="24">
        <v>100.07</v>
      </c>
      <c r="BU7" s="24">
        <v>100.89</v>
      </c>
      <c r="BV7" s="24">
        <v>89.41</v>
      </c>
      <c r="BW7" s="24">
        <v>88.05</v>
      </c>
      <c r="BX7" s="24">
        <v>91.14</v>
      </c>
      <c r="BY7" s="24">
        <v>90.69</v>
      </c>
      <c r="BZ7" s="24">
        <v>90.5</v>
      </c>
      <c r="CA7" s="24">
        <v>97.61</v>
      </c>
      <c r="CB7" s="24">
        <v>196.46</v>
      </c>
      <c r="CC7" s="24">
        <v>203.83</v>
      </c>
      <c r="CD7" s="24">
        <v>193.51</v>
      </c>
      <c r="CE7" s="24">
        <v>192.56</v>
      </c>
      <c r="CF7" s="24">
        <v>191.24</v>
      </c>
      <c r="CG7" s="24">
        <v>142.05000000000001</v>
      </c>
      <c r="CH7" s="24">
        <v>141.15</v>
      </c>
      <c r="CI7" s="24">
        <v>136.86000000000001</v>
      </c>
      <c r="CJ7" s="24">
        <v>138.52000000000001</v>
      </c>
      <c r="CK7" s="24">
        <v>138.66999999999999</v>
      </c>
      <c r="CL7" s="24">
        <v>138.29</v>
      </c>
      <c r="CM7" s="24">
        <v>65.33</v>
      </c>
      <c r="CN7" s="24">
        <v>70.540000000000006</v>
      </c>
      <c r="CO7" s="24">
        <v>68.75</v>
      </c>
      <c r="CP7" s="24">
        <v>68.36</v>
      </c>
      <c r="CQ7" s="24">
        <v>67.83</v>
      </c>
      <c r="CR7" s="24">
        <v>56.51</v>
      </c>
      <c r="CS7" s="24">
        <v>57.04</v>
      </c>
      <c r="CT7" s="24">
        <v>60.78</v>
      </c>
      <c r="CU7" s="24">
        <v>59.96</v>
      </c>
      <c r="CV7" s="24">
        <v>59.9</v>
      </c>
      <c r="CW7" s="24">
        <v>59.1</v>
      </c>
      <c r="CX7" s="24">
        <v>95.9</v>
      </c>
      <c r="CY7" s="24">
        <v>96.3</v>
      </c>
      <c r="CZ7" s="24">
        <v>96.59</v>
      </c>
      <c r="DA7" s="24">
        <v>96.91</v>
      </c>
      <c r="DB7" s="24">
        <v>96.91</v>
      </c>
      <c r="DC7" s="24">
        <v>93.91</v>
      </c>
      <c r="DD7" s="24">
        <v>93.73</v>
      </c>
      <c r="DE7" s="24">
        <v>94.17</v>
      </c>
      <c r="DF7" s="24">
        <v>94.27</v>
      </c>
      <c r="DG7" s="24">
        <v>94.46</v>
      </c>
      <c r="DH7" s="24">
        <v>95.82</v>
      </c>
      <c r="DI7" s="24">
        <v>45.35</v>
      </c>
      <c r="DJ7" s="24">
        <v>46.87</v>
      </c>
      <c r="DK7" s="24">
        <v>48.49</v>
      </c>
      <c r="DL7" s="24">
        <v>50.03</v>
      </c>
      <c r="DM7" s="24">
        <v>51.98</v>
      </c>
      <c r="DN7" s="24">
        <v>22.74</v>
      </c>
      <c r="DO7" s="24">
        <v>21.22</v>
      </c>
      <c r="DP7" s="24">
        <v>23.25</v>
      </c>
      <c r="DQ7" s="24">
        <v>25.2</v>
      </c>
      <c r="DR7" s="24">
        <v>27.42</v>
      </c>
      <c r="DS7" s="24">
        <v>39.74</v>
      </c>
      <c r="DT7" s="24">
        <v>0</v>
      </c>
      <c r="DU7" s="24">
        <v>0</v>
      </c>
      <c r="DV7" s="24">
        <v>0</v>
      </c>
      <c r="DW7" s="24">
        <v>0</v>
      </c>
      <c r="DX7" s="24">
        <v>0</v>
      </c>
      <c r="DY7" s="24">
        <v>0.18</v>
      </c>
      <c r="DZ7" s="24">
        <v>0.83</v>
      </c>
      <c r="EA7" s="24">
        <v>1.06</v>
      </c>
      <c r="EB7" s="24">
        <v>2.02</v>
      </c>
      <c r="EC7" s="24">
        <v>2.67</v>
      </c>
      <c r="ED7" s="24">
        <v>7.62</v>
      </c>
      <c r="EE7" s="24">
        <v>0</v>
      </c>
      <c r="EF7" s="24">
        <v>0</v>
      </c>
      <c r="EG7" s="24">
        <v>0</v>
      </c>
      <c r="EH7" s="24">
        <v>0</v>
      </c>
      <c r="EI7" s="24">
        <v>0</v>
      </c>
      <c r="EJ7" s="24">
        <v>0.13</v>
      </c>
      <c r="EK7" s="24">
        <v>0.12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2024-01-31T01:03:08Z</cp:lastPrinted>
  <dcterms:modified xsi:type="dcterms:W3CDTF">2024-01-31T01:03:12Z</dcterms:modified>
</cp:coreProperties>
</file>