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2水道担当作成\"/>
    </mc:Choice>
  </mc:AlternateContent>
  <xr:revisionPtr revIDLastSave="0" documentId="13_ncr:1_{CA512A9E-9E94-484E-8747-ABB473914FE3}" xr6:coauthVersionLast="36" xr6:coauthVersionMax="36" xr10:uidLastSave="{00000000-0000-0000-0000-000000000000}"/>
  <workbookProtection workbookAlgorithmName="SHA-512" workbookHashValue="aaab+yFQNtIQaDUyjKmylllB7BkDMf3TVt1VELR7LR9F2qiPOA8B2QMnUdj5DTvyjKIqxfZ79zcfmanoSrCoCg==" workbookSaltValue="4hSA8M9uEHi7R33u31Cy3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<sst xmlns="http://schemas.openxmlformats.org/spreadsheetml/2006/main" count="228" uniqueCount="113">
  <si>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</si>
  <si>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</si>
  <si>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</si>
  <si>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</si>
  <si>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</si>
  <si>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</si>
  <si>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</si>
  <si>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</si>
  <si>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</si>
  <si>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</si>
  <si>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</si>
  <si>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</si>
  <si>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</si>
  <si>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</si>
  <si>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</si>
  <si>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</si>
  <si>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</si>
  <si>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</si>
  <si>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</si>
  <si>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</si>
  <si>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</si>
  <si>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</si>
  <si>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</si>
  <si>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</si>
  <si>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</si>
  <si>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</si>
  <si>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</si>
  <si>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</si>
  <si>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</si>
  <si>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</si>
  <si>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</si>
  <si>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</si>
  <si>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</si>
  <si>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</si>
  <si>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</si>
  <si>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</si>
  <si>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</si>
  <si>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</si>
  <si>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</si>
  <si>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</si>
  <si>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</si>
  <si>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</si>
  <si>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</si>
  <si>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</si>
  <si>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</si>
  <si>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</si>
  <si>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</si>
  <si>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</si>
  <si>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</si>
  <si>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</si>
  <si>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</si>
  <si>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</si>
  <si>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</si>
  <si>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</si>
  <si>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</si>
  <si>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</si>
  <si>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</si>
  <si>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</si>
  <si>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</si>
  <si>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</si>
  <si>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</si>
  <si>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</si>
  <si>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</si>
  <si>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</si>
  <si>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</si>
  <si>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</si>
  <si>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</si>
  <si>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</si>
  <si>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</si>
  <si>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</si>
  <si>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</si>
  <si>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</si>
  <si>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</si>
  <si>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</si>
  <si>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</si>
  <si>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</si>
  <si>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</si>
  <si>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</si>
  <si>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</si>
  <si>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</si>
  <si>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</si>
  <si>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</si>
  <si>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</si>
  <si>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</si>
  <si>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</si>
  <si>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</si>
  <si>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</si>
  <si>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</si>
  <si>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</si>
  <si>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</si>
  <si>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</si>
  <si>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</si>
  <si>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</si>
  <si>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</si>
  <si>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</si>
  <si>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</si>
  <si>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</si>
  <si>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</si>
  <si>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</si>
  <si>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</si>
  <si>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</si>
  <si>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</si>
  <si>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</si>
  <si>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</si>
  <si>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</si>
  <si>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</si>
  <si>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</si>
  <si>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</si>
  <si>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</si>
  <si>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</si>
  <si>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毎年度100％を上回っていますが、今後の更新投資等に充てる財源を確保するための取組を検討する必要があります。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100%を上回っているものの、前年度に比べ、給水原価の増加に伴い、僅かに低下しています。今後も施設の適正管理に努め、維持管理費の縮減を図ります。
⑥給水原価
　前年度に比べ、有収水量は増加したものの、経常費用の増加が上回り給水原価は増加に転じています。
⑦施設利用率
　一日平均配水量の減少に伴い、僅かに低下しています。今後の施設更新にあたり施設規模の適正化を検討する必要があると考えています。
⑧有収率
　前年度に比べ、配水量は減少しているものの、漏水対策等による有収水量の増加に伴い、有収率は増加しています。</t>
    <rPh sb="26" eb="28">
      <t>コンゴ</t>
    </rPh>
    <rPh sb="29" eb="31">
      <t>コウシン</t>
    </rPh>
    <rPh sb="31" eb="33">
      <t>トウシ</t>
    </rPh>
    <rPh sb="33" eb="34">
      <t>トウ</t>
    </rPh>
    <rPh sb="35" eb="36">
      <t>ア</t>
    </rPh>
    <rPh sb="38" eb="40">
      <t>ザイゲン</t>
    </rPh>
    <rPh sb="41" eb="43">
      <t>カクホ</t>
    </rPh>
    <rPh sb="48" eb="49">
      <t>ト</t>
    </rPh>
    <rPh sb="49" eb="50">
      <t>クミ</t>
    </rPh>
    <rPh sb="51" eb="53">
      <t>ケントウ</t>
    </rPh>
    <rPh sb="55" eb="57">
      <t>ヒツヨウ</t>
    </rPh>
    <rPh sb="224" eb="226">
      <t>ミマン</t>
    </rPh>
    <rPh sb="227" eb="229">
      <t>ヨクセイ</t>
    </rPh>
    <rPh sb="255" eb="257">
      <t>コンゴ</t>
    </rPh>
    <rPh sb="284" eb="286">
      <t>ウワマワ</t>
    </rPh>
    <rPh sb="294" eb="297">
      <t>ゼンネンド</t>
    </rPh>
    <rPh sb="298" eb="299">
      <t>クラ</t>
    </rPh>
    <rPh sb="306" eb="308">
      <t>ゾウカ</t>
    </rPh>
    <rPh sb="312" eb="313">
      <t>ワズ</t>
    </rPh>
    <rPh sb="315" eb="317">
      <t>テイカ</t>
    </rPh>
    <rPh sb="371" eb="373">
      <t>ゾウカ</t>
    </rPh>
    <rPh sb="384" eb="386">
      <t>ゾウカ</t>
    </rPh>
    <rPh sb="387" eb="389">
      <t>ウワマワ</t>
    </rPh>
    <rPh sb="395" eb="397">
      <t>ゾウカ</t>
    </rPh>
    <rPh sb="398" eb="399">
      <t>テン</t>
    </rPh>
    <rPh sb="414" eb="416">
      <t>イチニチ</t>
    </rPh>
    <rPh sb="416" eb="418">
      <t>ヘイキン</t>
    </rPh>
    <rPh sb="418" eb="420">
      <t>ハイスイ</t>
    </rPh>
    <rPh sb="420" eb="421">
      <t>リョウ</t>
    </rPh>
    <rPh sb="422" eb="424">
      <t>ゲンショウ</t>
    </rPh>
    <rPh sb="431" eb="433">
      <t>テイカ</t>
    </rPh>
    <rPh sb="517" eb="519">
      <t>ゾウカ</t>
    </rPh>
    <rPh sb="520" eb="521">
      <t>トモナ</t>
    </rPh>
    <rPh sb="527" eb="529">
      <t>ゾウカ</t>
    </rPh>
    <phoneticPr fontId="4"/>
  </si>
  <si>
    <t>①有形固定資産減価償却率
　類似団体の水準を下回っているものの、上昇傾向であり、施設の老朽化が進んでいる状況です。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４年度については、管路工事の一部を翌年度へ繰り越したため、減少しています。</t>
    <rPh sb="194" eb="197">
      <t>ジギョウヒ</t>
    </rPh>
    <rPh sb="198" eb="201">
      <t>ヘイジュンカ</t>
    </rPh>
    <rPh sb="202" eb="203">
      <t>ハカ</t>
    </rPh>
    <rPh sb="254" eb="256">
      <t>イチブ</t>
    </rPh>
    <phoneticPr fontId="4"/>
  </si>
  <si>
    <t>　各指標からは、現在のところ経営の健全性・効率性は一定保たれていると考えられます。
　しかし、人口減等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将来世代の負担が膨らまないよう、内部留保資金とのバランスに留意しつつ、企業債借入額を企業債償還額の範囲内として抑制しています。
　引き続き、令和２年度に策定した「亀岡市上下水道ビジョン」に沿って、持続可能な経営基盤の強化に取り組んでいくこととします。</t>
    <rPh sb="122" eb="125">
      <t>ジギョウヒ</t>
    </rPh>
    <rPh sb="126" eb="129">
      <t>ヘイジュンカ</t>
    </rPh>
    <rPh sb="158" eb="160">
      <t>ショウライ</t>
    </rPh>
    <rPh sb="223" eb="224">
      <t>ヒ</t>
    </rPh>
    <rPh sb="225" eb="22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</si>
</sst>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0.54</c:v>
                </c:pt>
                <c:pt idx="2">
                  <c:v>0.12</c:v>
                </c:pt>
                <c:pt idx="3">
                  <c:v>0.45</c:v>
                </c:pt>
                <c:pt idx="4">
                  <c:v>0.28999999999999998</c:v>
                </c:pt>
              </c:numCache>
            </c:numRef>
          </c:val>
          <c:extLst>
            <c:ext xmlns:c16="http://schemas.microsoft.com/office/drawing/2014/chart" uri="{C3380CC4-5D6E-409C-BE32-E72D297353CC}">
              <c16:uniqueId val="{00000000-CF97-4351-AA93-6A835D9AD6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F97-4351-AA93-6A835D9AD6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52.34</c:v>
                </c:pt>
                <c:pt idx="1">
                  <c:v>51.61</c:v>
                </c:pt>
                <c:pt idx="2">
                  <c:v>52.64</c:v>
                </c:pt>
                <c:pt idx="3">
                  <c:v>50.64</c:v>
                </c:pt>
                <c:pt idx="4">
                  <c:v>50.36</c:v>
                </c:pt>
              </c:numCache>
            </c:numRef>
          </c:val>
          <c:extLst>
            <c:ext xmlns:c16="http://schemas.microsoft.com/office/drawing/2014/chart" uri="{C3380CC4-5D6E-409C-BE32-E72D297353CC}">
              <c16:uniqueId val="{00000000-2E25-471B-88EE-FEB57563B0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E25-471B-88EE-FEB57563B0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88.73</c:v>
                </c:pt>
                <c:pt idx="1">
                  <c:v>89.2</c:v>
                </c:pt>
                <c:pt idx="2">
                  <c:v>88.98</c:v>
                </c:pt>
                <c:pt idx="3">
                  <c:v>91.07</c:v>
                </c:pt>
                <c:pt idx="4">
                  <c:v>91.61</c:v>
                </c:pt>
              </c:numCache>
            </c:numRef>
          </c:val>
          <c:extLst>
            <c:ext xmlns:c16="http://schemas.microsoft.com/office/drawing/2014/chart" uri="{C3380CC4-5D6E-409C-BE32-E72D297353CC}">
              <c16:uniqueId val="{00000000-BB81-4C05-9994-B7EF3FC21A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B81-4C05-9994-B7EF3FC21A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104.18</c:v>
                </c:pt>
                <c:pt idx="1">
                  <c:v>108.89</c:v>
                </c:pt>
                <c:pt idx="2">
                  <c:v>111.87</c:v>
                </c:pt>
                <c:pt idx="3">
                  <c:v>113.68</c:v>
                </c:pt>
                <c:pt idx="4">
                  <c:v>114.41</c:v>
                </c:pt>
              </c:numCache>
            </c:numRef>
          </c:val>
          <c:extLst>
            <c:ext xmlns:c16="http://schemas.microsoft.com/office/drawing/2014/chart" uri="{C3380CC4-5D6E-409C-BE32-E72D297353CC}">
              <c16:uniqueId val="{00000000-DE35-41F8-9E7E-58AB6556A5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E35-41F8-9E7E-58AB6556A5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42.11</c:v>
                </c:pt>
                <c:pt idx="1">
                  <c:v>43.5</c:v>
                </c:pt>
                <c:pt idx="2">
                  <c:v>45.02</c:v>
                </c:pt>
                <c:pt idx="3">
                  <c:v>45.89</c:v>
                </c:pt>
                <c:pt idx="4">
                  <c:v>47.41</c:v>
                </c:pt>
              </c:numCache>
            </c:numRef>
          </c:val>
          <c:extLst>
            <c:ext xmlns:c16="http://schemas.microsoft.com/office/drawing/2014/chart" uri="{C3380CC4-5D6E-409C-BE32-E72D297353CC}">
              <c16:uniqueId val="{00000000-7CEC-439F-8237-D36B0E04B1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CEC-439F-8237-D36B0E04B1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12.58</c:v>
                </c:pt>
                <c:pt idx="1">
                  <c:v>13.42</c:v>
                </c:pt>
                <c:pt idx="2">
                  <c:v>14.26</c:v>
                </c:pt>
                <c:pt idx="3">
                  <c:v>15.94</c:v>
                </c:pt>
                <c:pt idx="4">
                  <c:v>20.399999999999999</c:v>
                </c:pt>
              </c:numCache>
            </c:numRef>
          </c:val>
          <c:extLst>
            <c:ext xmlns:c16="http://schemas.microsoft.com/office/drawing/2014/chart" uri="{C3380CC4-5D6E-409C-BE32-E72D297353CC}">
              <c16:uniqueId val="{00000000-8777-4BC9-AD40-7BDD7FA020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777-4BC9-AD40-7BDD7FA020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3B-48E7-BEF1-C79E0640A8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C3B-48E7-BEF1-C79E0640A8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411.48</c:v>
                </c:pt>
                <c:pt idx="1">
                  <c:v>465.79</c:v>
                </c:pt>
                <c:pt idx="2">
                  <c:v>385.37</c:v>
                </c:pt>
                <c:pt idx="3">
                  <c:v>367.27</c:v>
                </c:pt>
                <c:pt idx="4">
                  <c:v>327.16000000000003</c:v>
                </c:pt>
              </c:numCache>
            </c:numRef>
          </c:val>
          <c:extLst>
            <c:ext xmlns:c16="http://schemas.microsoft.com/office/drawing/2014/chart" uri="{C3380CC4-5D6E-409C-BE32-E72D297353CC}">
              <c16:uniqueId val="{00000000-D983-49C7-A4FE-2E5E9211A6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983-49C7-A4FE-2E5E9211A6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639.66999999999996</c:v>
                </c:pt>
                <c:pt idx="1">
                  <c:v>614.72</c:v>
                </c:pt>
                <c:pt idx="2">
                  <c:v>582.1</c:v>
                </c:pt>
                <c:pt idx="3">
                  <c:v>584.44000000000005</c:v>
                </c:pt>
                <c:pt idx="4">
                  <c:v>563.46</c:v>
                </c:pt>
              </c:numCache>
            </c:numRef>
          </c:val>
          <c:extLst>
            <c:ext xmlns:c16="http://schemas.microsoft.com/office/drawing/2014/chart" uri="{C3380CC4-5D6E-409C-BE32-E72D297353CC}">
              <c16:uniqueId val="{00000000-9805-4753-AADA-08AFEDC81E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805-4753-AADA-08AFEDC81E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90.28</c:v>
                </c:pt>
                <c:pt idx="1">
                  <c:v>97.38</c:v>
                </c:pt>
                <c:pt idx="2">
                  <c:v>99.93</c:v>
                </c:pt>
                <c:pt idx="3">
                  <c:v>100.89</c:v>
                </c:pt>
                <c:pt idx="4">
                  <c:v>100.1</c:v>
                </c:pt>
              </c:numCache>
            </c:numRef>
          </c:val>
          <c:extLst>
            <c:ext xmlns:c16="http://schemas.microsoft.com/office/drawing/2014/chart" uri="{C3380CC4-5D6E-409C-BE32-E72D297353CC}">
              <c16:uniqueId val="{00000000-F6C9-4626-B42A-6A18B0D3BE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F6C9-4626-B42A-6A18B0D3BE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137.49</c:v>
                </c:pt>
                <c:pt idx="1">
                  <c:v>127.73</c:v>
                </c:pt>
                <c:pt idx="2">
                  <c:v>123.96</c:v>
                </c:pt>
                <c:pt idx="3">
                  <c:v>122.72</c:v>
                </c:pt>
                <c:pt idx="4">
                  <c:v>124.22</c:v>
                </c:pt>
              </c:numCache>
            </c:numRef>
          </c:val>
          <c:extLst>
            <c:ext xmlns:c16="http://schemas.microsoft.com/office/drawing/2014/chart" uri="{C3380CC4-5D6E-409C-BE32-E72D297353CC}">
              <c16:uniqueId val="{00000000-7F1F-4635-92AE-5A0D4885B9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F1F-4635-92AE-5A0D4885B9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亀岡市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87090</v>
      </c>
      <c r="AM8" s="69"/>
      <c r="AN8" s="69"/>
      <c r="AO8" s="69"/>
      <c r="AP8" s="69"/>
      <c r="AQ8" s="69"/>
      <c r="AR8" s="69"/>
      <c r="AS8" s="69"/>
      <c r="AT8" s="37">
        <f>データ!$S$6</f>
        <v>224.8</v>
      </c>
      <c r="AU8" s="38"/>
      <c r="AV8" s="38"/>
      <c r="AW8" s="38"/>
      <c r="AX8" s="38"/>
      <c r="AY8" s="38"/>
      <c r="AZ8" s="38"/>
      <c r="BA8" s="38"/>
      <c r="BB8" s="58">
        <f>データ!$T$6</f>
        <v>387.41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72.790000000000006</v>
      </c>
      <c r="J10" s="38"/>
      <c r="K10" s="38"/>
      <c r="L10" s="38"/>
      <c r="M10" s="38"/>
      <c r="N10" s="38"/>
      <c r="O10" s="68"/>
      <c r="P10" s="58">
        <f>データ!$P$6</f>
        <v>98.13</v>
      </c>
      <c r="Q10" s="58"/>
      <c r="R10" s="58"/>
      <c r="S10" s="58"/>
      <c r="T10" s="58"/>
      <c r="U10" s="58"/>
      <c r="V10" s="58"/>
      <c r="W10" s="69">
        <f>データ!$Q$6</f>
        <v>2310</v>
      </c>
      <c r="X10" s="69"/>
      <c r="Y10" s="69"/>
      <c r="Z10" s="69"/>
      <c r="AA10" s="69"/>
      <c r="AB10" s="69"/>
      <c r="AC10" s="69"/>
      <c r="AD10" s="2"/>
      <c r="AE10" s="2"/>
      <c r="AF10" s="2"/>
      <c r="AG10" s="2"/>
      <c r="AH10" s="2"/>
      <c r="AI10" s="2"/>
      <c r="AJ10" s="2"/>
      <c r="AK10" s="2"/>
      <c r="AL10" s="69">
        <f>データ!$U$6</f>
        <v>85350</v>
      </c>
      <c r="AM10" s="69"/>
      <c r="AN10" s="69"/>
      <c r="AO10" s="69"/>
      <c r="AP10" s="69"/>
      <c r="AQ10" s="69"/>
      <c r="AR10" s="69"/>
      <c r="AS10" s="69"/>
      <c r="AT10" s="37">
        <f>データ!$V$6</f>
        <v>78.7</v>
      </c>
      <c r="AU10" s="38"/>
      <c r="AV10" s="38"/>
      <c r="AW10" s="38"/>
      <c r="AX10" s="38"/>
      <c r="AY10" s="38"/>
      <c r="AZ10" s="38"/>
      <c r="BA10" s="38"/>
      <c r="BB10" s="58">
        <f>データ!$W$6</f>
        <v>1084.5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Dc4JXrRi7auhrZb58OOzptkPk58fPNQBvjsnOefOM4E2o0Wn92YkNBnf5h2B8j2CPKf2UPo+h/LYIDLGLedgw==" saltValue="cN3lEykqAfdeqnRaCRKQ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72.790000000000006</v>
      </c>
      <c r="P6" s="21">
        <f t="shared" si="3"/>
        <v>98.13</v>
      </c>
      <c r="Q6" s="21">
        <f t="shared" si="3"/>
        <v>2310</v>
      </c>
      <c r="R6" s="21">
        <f t="shared" si="3"/>
        <v>87090</v>
      </c>
      <c r="S6" s="21">
        <f t="shared" si="3"/>
        <v>224.8</v>
      </c>
      <c r="T6" s="21">
        <f t="shared" si="3"/>
        <v>387.41</v>
      </c>
      <c r="U6" s="21">
        <f t="shared" si="3"/>
        <v>85350</v>
      </c>
      <c r="V6" s="21">
        <f t="shared" si="3"/>
        <v>78.7</v>
      </c>
      <c r="W6" s="21">
        <f t="shared" si="3"/>
        <v>1084.5</v>
      </c>
      <c r="X6" s="22">
        <f>IF(X7="",NA(),X7)</f>
        <v>104.18</v>
      </c>
      <c r="Y6" s="22">
        <f t="shared" ref="Y6:AG6" si="4">IF(Y7="",NA(),Y7)</f>
        <v>108.89</v>
      </c>
      <c r="Z6" s="22">
        <f t="shared" si="4"/>
        <v>111.87</v>
      </c>
      <c r="AA6" s="22">
        <f t="shared" si="4"/>
        <v>113.68</v>
      </c>
      <c r="AB6" s="22">
        <f t="shared" si="4"/>
        <v>114.41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411.48</v>
      </c>
      <c r="AU6" s="22">
        <f t="shared" ref="AU6:BC6" si="6">IF(AU7="",NA(),AU7)</f>
        <v>465.79</v>
      </c>
      <c r="AV6" s="22">
        <f t="shared" si="6"/>
        <v>385.37</v>
      </c>
      <c r="AW6" s="22">
        <f t="shared" si="6"/>
        <v>367.27</v>
      </c>
      <c r="AX6" s="22">
        <f t="shared" si="6"/>
        <v>327.16000000000003</v>
      </c>
      <c r="AY6" s="22">
        <f t="shared" si="6"/>
        <v>349.83</v>
      </c>
      <c r="AZ6" s="22">
        <f t="shared" si="6"/>
        <v>360.86</v>
      </c>
      <c r="BA6" s="22">
        <f t="shared" si="6"/>
        <v>350.79</v>
      </c>
      <c r="BB6" s="22">
        <f t="shared" si="6"/>
        <v>354.57</v>
      </c>
      <c r="BC6" s="22">
        <f t="shared" si="6"/>
        <v>357.74</v>
      </c>
      <c r="BD6" s="21" t="str">
        <f>IF(BD7="","",IF(BD7="-","【-】","【"&amp;SUBSTITUTE(TEXT(BD7,"#,##0.00"),"-","△")&amp;"】"))</f>
        <v>【252.29】</v>
      </c>
      <c r="BE6" s="22">
        <f>IF(BE7="",NA(),BE7)</f>
        <v>639.66999999999996</v>
      </c>
      <c r="BF6" s="22">
        <f t="shared" ref="BF6:BN6" si="7">IF(BF7="",NA(),BF7)</f>
        <v>614.72</v>
      </c>
      <c r="BG6" s="22">
        <f t="shared" si="7"/>
        <v>582.1</v>
      </c>
      <c r="BH6" s="22">
        <f t="shared" si="7"/>
        <v>584.44000000000005</v>
      </c>
      <c r="BI6" s="22">
        <f t="shared" si="7"/>
        <v>563.46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90.28</v>
      </c>
      <c r="BQ6" s="22">
        <f t="shared" ref="BQ6:BY6" si="8">IF(BQ7="",NA(),BQ7)</f>
        <v>97.38</v>
      </c>
      <c r="BR6" s="22">
        <f t="shared" si="8"/>
        <v>99.93</v>
      </c>
      <c r="BS6" s="22">
        <f t="shared" si="8"/>
        <v>100.89</v>
      </c>
      <c r="BT6" s="22">
        <f t="shared" si="8"/>
        <v>100.1</v>
      </c>
      <c r="BU6" s="22">
        <f t="shared" si="8"/>
        <v>103.54</v>
      </c>
      <c r="BV6" s="22">
        <f t="shared" si="8"/>
        <v>103.32</v>
      </c>
      <c r="BW6" s="22">
        <f t="shared" si="8"/>
        <v>100.85</v>
      </c>
      <c r="BX6" s="22">
        <f t="shared" si="8"/>
        <v>103.79</v>
      </c>
      <c r="BY6" s="22">
        <f t="shared" si="8"/>
        <v>98.3</v>
      </c>
      <c r="BZ6" s="21" t="str">
        <f>IF(BZ7="","",IF(BZ7="-","【-】","【"&amp;SUBSTITUTE(TEXT(BZ7,"#,##0.00"),"-","△")&amp;"】"))</f>
        <v>【97.47】</v>
      </c>
      <c r="CA6" s="22">
        <f>IF(CA7="",NA(),CA7)</f>
        <v>137.49</v>
      </c>
      <c r="CB6" s="22">
        <f t="shared" ref="CB6:CJ6" si="9">IF(CB7="",NA(),CB7)</f>
        <v>127.73</v>
      </c>
      <c r="CC6" s="22">
        <f t="shared" si="9"/>
        <v>123.96</v>
      </c>
      <c r="CD6" s="22">
        <f t="shared" si="9"/>
        <v>122.72</v>
      </c>
      <c r="CE6" s="22">
        <f t="shared" si="9"/>
        <v>124.22</v>
      </c>
      <c r="CF6" s="22">
        <f t="shared" si="9"/>
        <v>167.46</v>
      </c>
      <c r="CG6" s="22">
        <f t="shared" si="9"/>
        <v>168.56</v>
      </c>
      <c r="CH6" s="22">
        <f t="shared" si="9"/>
        <v>167.1</v>
      </c>
      <c r="CI6" s="22">
        <f t="shared" si="9"/>
        <v>167.86</v>
      </c>
      <c r="CJ6" s="22">
        <f t="shared" si="9"/>
        <v>173.68</v>
      </c>
      <c r="CK6" s="21" t="str">
        <f>IF(CK7="","",IF(CK7="-","【-】","【"&amp;SUBSTITUTE(TEXT(CK7,"#,##0.00"),"-","△")&amp;"】"))</f>
        <v>【174.75】</v>
      </c>
      <c r="CL6" s="22">
        <f>IF(CL7="",NA(),CL7)</f>
        <v>52.34</v>
      </c>
      <c r="CM6" s="22">
        <f t="shared" ref="CM6:CU6" si="10">IF(CM7="",NA(),CM7)</f>
        <v>51.61</v>
      </c>
      <c r="CN6" s="22">
        <f t="shared" si="10"/>
        <v>52.64</v>
      </c>
      <c r="CO6" s="22">
        <f t="shared" si="10"/>
        <v>50.64</v>
      </c>
      <c r="CP6" s="22">
        <f t="shared" si="10"/>
        <v>50.36</v>
      </c>
      <c r="CQ6" s="22">
        <f t="shared" si="10"/>
        <v>59.46</v>
      </c>
      <c r="CR6" s="22">
        <f t="shared" si="10"/>
        <v>59.51</v>
      </c>
      <c r="CS6" s="22">
        <f t="shared" si="10"/>
        <v>59.91</v>
      </c>
      <c r="CT6" s="22">
        <f t="shared" si="10"/>
        <v>59.4</v>
      </c>
      <c r="CU6" s="22">
        <f t="shared" si="10"/>
        <v>59.24</v>
      </c>
      <c r="CV6" s="21" t="str">
        <f>IF(CV7="","",IF(CV7="-","【-】","【"&amp;SUBSTITUTE(TEXT(CV7,"#,##0.00"),"-","△")&amp;"】"))</f>
        <v>【59.97】</v>
      </c>
      <c r="CW6" s="22">
        <f>IF(CW7="",NA(),CW7)</f>
        <v>88.73</v>
      </c>
      <c r="CX6" s="22">
        <f t="shared" ref="CX6:DF6" si="11">IF(CX7="",NA(),CX7)</f>
        <v>89.2</v>
      </c>
      <c r="CY6" s="22">
        <f t="shared" si="11"/>
        <v>88.98</v>
      </c>
      <c r="CZ6" s="22">
        <f t="shared" si="11"/>
        <v>91.07</v>
      </c>
      <c r="DA6" s="22">
        <f t="shared" si="11"/>
        <v>91.61</v>
      </c>
      <c r="DB6" s="22">
        <f t="shared" si="11"/>
        <v>87.41</v>
      </c>
      <c r="DC6" s="22">
        <f t="shared" si="11"/>
        <v>87.08</v>
      </c>
      <c r="DD6" s="22">
        <f t="shared" si="11"/>
        <v>87.26</v>
      </c>
      <c r="DE6" s="22">
        <f t="shared" si="11"/>
        <v>87.57</v>
      </c>
      <c r="DF6" s="22">
        <f t="shared" si="11"/>
        <v>87.26</v>
      </c>
      <c r="DG6" s="21" t="str">
        <f>IF(DG7="","",IF(DG7="-","【-】","【"&amp;SUBSTITUTE(TEXT(DG7,"#,##0.00"),"-","△")&amp;"】"))</f>
        <v>【89.76】</v>
      </c>
      <c r="DH6" s="22">
        <f>IF(DH7="",NA(),DH7)</f>
        <v>42.11</v>
      </c>
      <c r="DI6" s="22">
        <f t="shared" ref="DI6:DQ6" si="12">IF(DI7="",NA(),DI7)</f>
        <v>43.5</v>
      </c>
      <c r="DJ6" s="22">
        <f t="shared" si="12"/>
        <v>45.02</v>
      </c>
      <c r="DK6" s="22">
        <f t="shared" si="12"/>
        <v>45.89</v>
      </c>
      <c r="DL6" s="22">
        <f t="shared" si="12"/>
        <v>47.41</v>
      </c>
      <c r="DM6" s="22">
        <f t="shared" si="12"/>
        <v>47.62</v>
      </c>
      <c r="DN6" s="22">
        <f t="shared" si="12"/>
        <v>48.55</v>
      </c>
      <c r="DO6" s="22">
        <f t="shared" si="12"/>
        <v>49.2</v>
      </c>
      <c r="DP6" s="22">
        <f t="shared" si="12"/>
        <v>50.01</v>
      </c>
      <c r="DQ6" s="22">
        <f t="shared" si="12"/>
        <v>50.99</v>
      </c>
      <c r="DR6" s="21" t="str">
        <f>IF(DR7="","",IF(DR7="-","【-】","【"&amp;SUBSTITUTE(TEXT(DR7,"#,##0.00"),"-","△")&amp;"】"))</f>
        <v>【51.51】</v>
      </c>
      <c r="DS6" s="22">
        <f>IF(DS7="",NA(),DS7)</f>
        <v>12.58</v>
      </c>
      <c r="DT6" s="22">
        <f t="shared" ref="DT6:EB6" si="13">IF(DT7="",NA(),DT7)</f>
        <v>13.42</v>
      </c>
      <c r="DU6" s="22">
        <f t="shared" si="13"/>
        <v>14.26</v>
      </c>
      <c r="DV6" s="22">
        <f t="shared" si="13"/>
        <v>15.94</v>
      </c>
      <c r="DW6" s="22">
        <f t="shared" si="13"/>
        <v>20.399999999999999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0.09</v>
      </c>
      <c r="EE6" s="22">
        <f t="shared" ref="EE6:EM6" si="14">IF(EE7="",NA(),EE7)</f>
        <v>0.54</v>
      </c>
      <c r="EF6" s="22">
        <f t="shared" si="14"/>
        <v>0.12</v>
      </c>
      <c r="EG6" s="22">
        <f t="shared" si="14"/>
        <v>0.45</v>
      </c>
      <c r="EH6" s="22">
        <f t="shared" si="14"/>
        <v>0.28999999999999998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262064</v>
      </c>
      <c r="D7" s="24">
        <v>46</v>
      </c>
      <c r="E7" s="24">
        <v>1</v>
      </c>
      <c r="F7" s="24">
        <v>0</v>
      </c>
      <c r="G7" s="24">
        <v>1</v>
      </c>
      <c r="H7" s="24" t="s">
        <v>92</v>
      </c>
      <c r="I7" s="24" t="s">
        <v>93</v>
      </c>
      <c r="J7" s="24" t="s">
        <v>94</v>
      </c>
      <c r="K7" s="24" t="s">
        <v>95</v>
      </c>
      <c r="L7" s="24" t="s">
        <v>96</v>
      </c>
      <c r="M7" s="24" t="s">
        <v>97</v>
      </c>
      <c r="N7" s="25" t="s">
        <v>98</v>
      </c>
      <c r="O7" s="25">
        <v>72.790000000000006</v>
      </c>
      <c r="P7" s="25">
        <v>98.13</v>
      </c>
      <c r="Q7" s="25">
        <v>2310</v>
      </c>
      <c r="R7" s="25">
        <v>87090</v>
      </c>
      <c r="S7" s="25">
        <v>224.8</v>
      </c>
      <c r="T7" s="25">
        <v>387.41</v>
      </c>
      <c r="U7" s="25">
        <v>85350</v>
      </c>
      <c r="V7" s="25">
        <v>78.7</v>
      </c>
      <c r="W7" s="25">
        <v>1084.5</v>
      </c>
      <c r="X7" s="25">
        <v>104.18</v>
      </c>
      <c r="Y7" s="25">
        <v>108.89</v>
      </c>
      <c r="Z7" s="25">
        <v>111.87</v>
      </c>
      <c r="AA7" s="25">
        <v>113.68</v>
      </c>
      <c r="AB7" s="25">
        <v>114.41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411.48</v>
      </c>
      <c r="AU7" s="25">
        <v>465.79</v>
      </c>
      <c r="AV7" s="25">
        <v>385.37</v>
      </c>
      <c r="AW7" s="25">
        <v>367.27</v>
      </c>
      <c r="AX7" s="25">
        <v>327.16000000000003</v>
      </c>
      <c r="AY7" s="25">
        <v>349.83</v>
      </c>
      <c r="AZ7" s="25">
        <v>360.86</v>
      </c>
      <c r="BA7" s="25">
        <v>350.79</v>
      </c>
      <c r="BB7" s="25">
        <v>354.57</v>
      </c>
      <c r="BC7" s="25">
        <v>357.74</v>
      </c>
      <c r="BD7" s="25">
        <v>252.29</v>
      </c>
      <c r="BE7" s="25">
        <v>639.66999999999996</v>
      </c>
      <c r="BF7" s="25">
        <v>614.72</v>
      </c>
      <c r="BG7" s="25">
        <v>582.1</v>
      </c>
      <c r="BH7" s="25">
        <v>584.44000000000005</v>
      </c>
      <c r="BI7" s="25">
        <v>563.46</v>
      </c>
      <c r="BJ7" s="25">
        <v>314.87</v>
      </c>
      <c r="BK7" s="25">
        <v>309.27999999999997</v>
      </c>
      <c r="BL7" s="25">
        <v>322.92</v>
      </c>
      <c r="BM7" s="25">
        <v>303.45999999999998</v>
      </c>
      <c r="BN7" s="25">
        <v>307.27999999999997</v>
      </c>
      <c r="BO7" s="25">
        <v>268.07</v>
      </c>
      <c r="BP7" s="25">
        <v>90.28</v>
      </c>
      <c r="BQ7" s="25">
        <v>97.38</v>
      </c>
      <c r="BR7" s="25">
        <v>99.93</v>
      </c>
      <c r="BS7" s="25">
        <v>100.89</v>
      </c>
      <c r="BT7" s="25">
        <v>100.1</v>
      </c>
      <c r="BU7" s="25">
        <v>103.54</v>
      </c>
      <c r="BV7" s="25">
        <v>103.32</v>
      </c>
      <c r="BW7" s="25">
        <v>100.85</v>
      </c>
      <c r="BX7" s="25">
        <v>103.79</v>
      </c>
      <c r="BY7" s="25">
        <v>98.3</v>
      </c>
      <c r="BZ7" s="25">
        <v>97.47</v>
      </c>
      <c r="CA7" s="25">
        <v>137.49</v>
      </c>
      <c r="CB7" s="25">
        <v>127.73</v>
      </c>
      <c r="CC7" s="25">
        <v>123.96</v>
      </c>
      <c r="CD7" s="25">
        <v>122.72</v>
      </c>
      <c r="CE7" s="25">
        <v>124.22</v>
      </c>
      <c r="CF7" s="25">
        <v>167.46</v>
      </c>
      <c r="CG7" s="25">
        <v>168.56</v>
      </c>
      <c r="CH7" s="25">
        <v>167.1</v>
      </c>
      <c r="CI7" s="25">
        <v>167.86</v>
      </c>
      <c r="CJ7" s="25">
        <v>173.68</v>
      </c>
      <c r="CK7" s="25">
        <v>174.75</v>
      </c>
      <c r="CL7" s="25">
        <v>52.34</v>
      </c>
      <c r="CM7" s="25">
        <v>51.61</v>
      </c>
      <c r="CN7" s="25">
        <v>52.64</v>
      </c>
      <c r="CO7" s="25">
        <v>50.64</v>
      </c>
      <c r="CP7" s="25">
        <v>50.36</v>
      </c>
      <c r="CQ7" s="25">
        <v>59.46</v>
      </c>
      <c r="CR7" s="25">
        <v>59.51</v>
      </c>
      <c r="CS7" s="25">
        <v>59.91</v>
      </c>
      <c r="CT7" s="25">
        <v>59.4</v>
      </c>
      <c r="CU7" s="25">
        <v>59.24</v>
      </c>
      <c r="CV7" s="25">
        <v>59.97</v>
      </c>
      <c r="CW7" s="25">
        <v>88.73</v>
      </c>
      <c r="CX7" s="25">
        <v>89.2</v>
      </c>
      <c r="CY7" s="25">
        <v>88.98</v>
      </c>
      <c r="CZ7" s="25">
        <v>91.07</v>
      </c>
      <c r="DA7" s="25">
        <v>91.61</v>
      </c>
      <c r="DB7" s="25">
        <v>87.41</v>
      </c>
      <c r="DC7" s="25">
        <v>87.08</v>
      </c>
      <c r="DD7" s="25">
        <v>87.26</v>
      </c>
      <c r="DE7" s="25">
        <v>87.57</v>
      </c>
      <c r="DF7" s="25">
        <v>87.26</v>
      </c>
      <c r="DG7" s="25">
        <v>89.76</v>
      </c>
      <c r="DH7" s="25">
        <v>42.11</v>
      </c>
      <c r="DI7" s="25">
        <v>43.5</v>
      </c>
      <c r="DJ7" s="25">
        <v>45.02</v>
      </c>
      <c r="DK7" s="25">
        <v>45.89</v>
      </c>
      <c r="DL7" s="25">
        <v>47.41</v>
      </c>
      <c r="DM7" s="25">
        <v>47.62</v>
      </c>
      <c r="DN7" s="25">
        <v>48.55</v>
      </c>
      <c r="DO7" s="25">
        <v>49.2</v>
      </c>
      <c r="DP7" s="25">
        <v>50.01</v>
      </c>
      <c r="DQ7" s="25">
        <v>50.99</v>
      </c>
      <c r="DR7" s="25">
        <v>51.51</v>
      </c>
      <c r="DS7" s="25">
        <v>12.58</v>
      </c>
      <c r="DT7" s="25">
        <v>13.42</v>
      </c>
      <c r="DU7" s="25">
        <v>14.26</v>
      </c>
      <c r="DV7" s="25">
        <v>15.94</v>
      </c>
      <c r="DW7" s="25">
        <v>20.399999999999999</v>
      </c>
      <c r="DX7" s="25">
        <v>16.27</v>
      </c>
      <c r="DY7" s="25">
        <v>17.11</v>
      </c>
      <c r="DZ7" s="25">
        <v>18.329999999999998</v>
      </c>
      <c r="EA7" s="25">
        <v>20.27</v>
      </c>
      <c r="EB7" s="25">
        <v>21.69</v>
      </c>
      <c r="EC7" s="25">
        <v>23.75</v>
      </c>
      <c r="ED7" s="25">
        <v>0.09</v>
      </c>
      <c r="EE7" s="25">
        <v>0.54</v>
      </c>
      <c r="EF7" s="25">
        <v>0.12</v>
      </c>
      <c r="EG7" s="25">
        <v>0.45</v>
      </c>
      <c r="EH7" s="25">
        <v>0.28999999999999998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2024-01-30T04:43:04Z</cp:lastPrinted>
  <dcterms:modified xsi:type="dcterms:W3CDTF">2024-01-30T04:44:24Z</dcterms:modified>
</cp:coreProperties>
</file>