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S:\D 下水道経営係（旧経営係）\42公営企業に係る「経営比較分析表」\令和４年度　　公営企業に係る「経営比較分析表」（Ｒ３決算）\02 回答\R5.2.9 修正版\"/>
    </mc:Choice>
  </mc:AlternateContent>
  <xr:revisionPtr revIDLastSave="0" documentId="13_ncr:1_{409F6D45-82AF-4C80-91F6-30C47C4A446D}" xr6:coauthVersionLast="36" xr6:coauthVersionMax="36" xr10:uidLastSave="{00000000-0000-0000-0000-000000000000}"/>
  <workbookProtection workbookAlgorithmName="SHA-512" workbookHashValue="ogRhs79I2xsI6Uxl6ScJM7qEIapenrgvovPBx3mjWxGM8eSQ71t+TLtBDWXuuRPf+sSAYnvgfa/ne/vWJ3QUsw==" workbookSaltValue="jzvEi1zykjGZKA6E/WV8pQ=="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R6" i="5"/>
  <c r="AD10" i="4" s="1"/>
  <c r="Q6" i="5"/>
  <c r="W10" i="4" s="1"/>
  <c r="P6" i="5"/>
  <c r="P10" i="4" s="1"/>
  <c r="O6" i="5"/>
  <c r="N6" i="5"/>
  <c r="B10" i="4" s="1"/>
  <c r="M6" i="5"/>
  <c r="L6" i="5"/>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H85" i="4"/>
  <c r="G85" i="4"/>
  <c r="F85" i="4"/>
  <c r="BB10" i="4"/>
  <c r="AT10" i="4"/>
  <c r="I10" i="4"/>
  <c r="BB8" i="4"/>
  <c r="AT8" i="4"/>
  <c r="AL8" i="4"/>
  <c r="AD8" i="4"/>
  <c r="W8" i="4"/>
  <c r="P8" i="4"/>
  <c r="B8" i="4"/>
</calcChain>
</file>

<file path=xl/sharedStrings.xml><?xml version="1.0" encoding="utf-8"?>
<sst xmlns="http://schemas.openxmlformats.org/spreadsheetml/2006/main" count="275" uniqueCount="116">
  <si>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</si>
  <si>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</si>
  <si>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</si>
  <si>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</si>
  <si>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</si>
  <si>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</si>
  <si>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</si>
  <si>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</si>
  <si>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</si>
  <si>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</si>
  <si>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</si>
  <si>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</si>
  <si>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</si>
  <si>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</si>
  <si>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</si>
  <si>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</si>
  <si>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</si>
  <si>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</si>
  <si>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</si>
  <si>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</si>
  <si>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</si>
  <si>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</si>
  <si>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</si>
  <si>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</si>
  <si>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</si>
  <si>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</si>
  <si>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</si>
  <si>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</si>
  <si>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</si>
  <si>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</si>
  <si>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</si>
  <si>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</si>
  <si>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</si>
  <si>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</si>
  <si>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</si>
  <si>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</si>
  <si>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</si>
  <si>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</si>
  <si>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</si>
  <si>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</si>
  <si>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</si>
  <si>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</si>
  <si>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</si>
  <si>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</si>
  <si>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</si>
  <si>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</si>
  <si>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</si>
  <si>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</si>
  <si>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</si>
  <si>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</si>
  <si>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</si>
  <si>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</si>
  <si>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</si>
  <si>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</si>
  <si>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</si>
  <si>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</si>
  <si>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</si>
  <si>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</si>
  <si>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</si>
  <si>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</si>
  <si>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</si>
  <si>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</si>
  <si>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</si>
  <si>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</si>
  <si>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</si>
  <si>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</si>
  <si>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</si>
  <si>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</si>
  <si>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</si>
  <si>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</si>
  <si>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</si>
  <si>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</si>
  <si>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</si>
  <si>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</si>
  <si>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</si>
  <si>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</si>
  <si>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</si>
  <si>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</si>
  <si>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</si>
  <si>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</si>
  <si>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</si>
  <si>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</si>
  <si>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</si>
  <si>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</si>
  <si>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</si>
  <si>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</si>
  <si>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</si>
  <si>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</si>
  <si>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</si>
  <si>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</si>
  <si>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</si>
  <si>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</si>
  <si>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</si>
  <si>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</si>
  <si>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</si>
  <si>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</si>
  <si>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亀岡市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</si>
  <si>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</si>
  <si>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</si>
  <si>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</si>
  <si>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</si>
  <si>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</si>
  <si>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</si>
  <si>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</si>
  <si>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</si>
  <si>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</si>
  <si>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</si>
  <si>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</si>
  <si>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</si>
  <si>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</si>
  <si>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</si>
  <si>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</si>
  <si>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</si>
  <si>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減価償却が進み上昇傾向にありますが、本事業は平成14年12月の供用開始のため、法定耐用年数に基づく更新時期が到来した資産が少なく、低い水準となっています。
②管渠老朽化率
　法定耐用年数を超えた管渠は現在のところありません。
③管渠改善率
　法定耐用年数を超えた管渠はないため、特に更新・老朽化対策は実施していません。</t>
    <rPh sb="1" eb="7">
      <t>ユウケイコテイシサン</t>
    </rPh>
    <rPh sb="7" eb="12">
      <t>ゲンカショウキャクリツ</t>
    </rPh>
    <rPh sb="14" eb="16">
      <t>ゲンカ</t>
    </rPh>
    <rPh sb="16" eb="18">
      <t>ショウキャク</t>
    </rPh>
    <rPh sb="19" eb="20">
      <t>スス</t>
    </rPh>
    <rPh sb="21" eb="23">
      <t>ジョウショウ</t>
    </rPh>
    <rPh sb="23" eb="25">
      <t>ケイコウ</t>
    </rPh>
    <rPh sb="32" eb="33">
      <t>ホン</t>
    </rPh>
    <rPh sb="33" eb="35">
      <t>ジギョウ</t>
    </rPh>
    <rPh sb="36" eb="38">
      <t>ヘイセイ</t>
    </rPh>
    <rPh sb="40" eb="41">
      <t>ネン</t>
    </rPh>
    <rPh sb="43" eb="44">
      <t>ガツ</t>
    </rPh>
    <rPh sb="45" eb="49">
      <t>キョウヨウカイシ</t>
    </rPh>
    <rPh sb="53" eb="59">
      <t>ホウテイタイヨウネンスウ</t>
    </rPh>
    <rPh sb="60" eb="61">
      <t>モト</t>
    </rPh>
    <rPh sb="63" eb="65">
      <t>コウシン</t>
    </rPh>
    <rPh sb="65" eb="67">
      <t>ジキ</t>
    </rPh>
    <rPh sb="68" eb="70">
      <t>トウライ</t>
    </rPh>
    <rPh sb="72" eb="74">
      <t>シサン</t>
    </rPh>
    <rPh sb="75" eb="76">
      <t>スク</t>
    </rPh>
    <rPh sb="79" eb="80">
      <t>ヒク</t>
    </rPh>
    <rPh sb="81" eb="83">
      <t>スイジュン</t>
    </rPh>
    <rPh sb="93" eb="95">
      <t>カンキョ</t>
    </rPh>
    <rPh sb="95" eb="99">
      <t>ロウキュウカリツ</t>
    </rPh>
    <rPh sb="101" eb="107">
      <t>ホウテイタイヨウネンスウ</t>
    </rPh>
    <rPh sb="108" eb="109">
      <t>コ</t>
    </rPh>
    <rPh sb="111" eb="113">
      <t>カンキョ</t>
    </rPh>
    <rPh sb="114" eb="116">
      <t>ゲンザイ</t>
    </rPh>
    <rPh sb="128" eb="130">
      <t>カンキョ</t>
    </rPh>
    <rPh sb="130" eb="133">
      <t>カイゼンリツ</t>
    </rPh>
    <rPh sb="135" eb="141">
      <t>ホウテイタイヨウネンスウ</t>
    </rPh>
    <rPh sb="142" eb="143">
      <t>コ</t>
    </rPh>
    <rPh sb="145" eb="147">
      <t>カンキョ</t>
    </rPh>
    <rPh sb="153" eb="154">
      <t>トク</t>
    </rPh>
    <rPh sb="155" eb="157">
      <t>コウシン</t>
    </rPh>
    <rPh sb="158" eb="161">
      <t>ロウキュウカ</t>
    </rPh>
    <rPh sb="161" eb="163">
      <t>タイサク</t>
    </rPh>
    <rPh sb="164" eb="166">
      <t>ジッシ</t>
    </rPh>
    <phoneticPr fontId="4"/>
  </si>
  <si>
    <t>　単年度収支は黒字であり、累積欠損金も発生していません。企業債の償還が進み、保有資金が増加傾向にあることで、資金収支が改善しつつありますが、今後も水洗化率の向上に取り組み、使用料収入の確保に努めるとともに、施設の効率性を高め、維持管理費の削減を図ります。
　本事業に係る資産の多くは法定耐用年数に基づく更新時期が未到来ではありますが、今後の更新需要に備え、使用料収入の確保や更なる経費削減、施設統合の取組など、令和2年度に策定した「亀岡市上下水道ビジョン」に沿って行うこととしています。
　本事業は、平成31年4月1日から地方公営企業法の全部適用に併せて本市下水道事業との経営統合を行い、事業運営の更なる効率化・健全化に取り組んでいます。</t>
    <rPh sb="1" eb="6">
      <t>タンネンドシュウシ</t>
    </rPh>
    <rPh sb="7" eb="9">
      <t>クロジ</t>
    </rPh>
    <rPh sb="13" eb="18">
      <t>ルイセキケッソンキン</t>
    </rPh>
    <rPh sb="19" eb="21">
      <t>ハッセイ</t>
    </rPh>
    <rPh sb="28" eb="31">
      <t>キギョウサイ</t>
    </rPh>
    <rPh sb="32" eb="34">
      <t>ショウカン</t>
    </rPh>
    <rPh sb="35" eb="36">
      <t>スス</t>
    </rPh>
    <rPh sb="38" eb="40">
      <t>ホユウ</t>
    </rPh>
    <rPh sb="40" eb="42">
      <t>シキン</t>
    </rPh>
    <rPh sb="43" eb="45">
      <t>ゾウカ</t>
    </rPh>
    <rPh sb="45" eb="47">
      <t>ケイコウ</t>
    </rPh>
    <rPh sb="54" eb="58">
      <t>シキンシュウシ</t>
    </rPh>
    <rPh sb="59" eb="61">
      <t>カイゼン</t>
    </rPh>
    <rPh sb="70" eb="72">
      <t>コンゴ</t>
    </rPh>
    <rPh sb="73" eb="77">
      <t>スイセンカリツ</t>
    </rPh>
    <rPh sb="78" eb="80">
      <t>コウジョウ</t>
    </rPh>
    <rPh sb="81" eb="82">
      <t>ト</t>
    </rPh>
    <rPh sb="83" eb="84">
      <t>ク</t>
    </rPh>
    <rPh sb="86" eb="89">
      <t>シヨウリョウ</t>
    </rPh>
    <rPh sb="89" eb="91">
      <t>シュウニュウ</t>
    </rPh>
    <rPh sb="92" eb="94">
      <t>カクホ</t>
    </rPh>
    <rPh sb="95" eb="96">
      <t>ツト</t>
    </rPh>
    <rPh sb="103" eb="105">
      <t>シセツ</t>
    </rPh>
    <rPh sb="106" eb="109">
      <t>コウリツセイ</t>
    </rPh>
    <rPh sb="110" eb="111">
      <t>タカ</t>
    </rPh>
    <rPh sb="113" eb="118">
      <t>イジカンリヒ</t>
    </rPh>
    <rPh sb="119" eb="121">
      <t>サクゲン</t>
    </rPh>
    <rPh sb="122" eb="123">
      <t>ハカ</t>
    </rPh>
    <rPh sb="129" eb="130">
      <t>ホン</t>
    </rPh>
    <rPh sb="130" eb="132">
      <t>ジギョウ</t>
    </rPh>
    <rPh sb="133" eb="134">
      <t>カカ</t>
    </rPh>
    <rPh sb="135" eb="137">
      <t>シサン</t>
    </rPh>
    <rPh sb="138" eb="139">
      <t>オオ</t>
    </rPh>
    <rPh sb="141" eb="147">
      <t>ホウテイタイヨウネンスウ</t>
    </rPh>
    <rPh sb="148" eb="149">
      <t>モト</t>
    </rPh>
    <rPh sb="151" eb="153">
      <t>コウシン</t>
    </rPh>
    <rPh sb="153" eb="155">
      <t>ジキ</t>
    </rPh>
    <rPh sb="156" eb="159">
      <t>ミトウライ</t>
    </rPh>
    <rPh sb="167" eb="169">
      <t>コンゴ</t>
    </rPh>
    <rPh sb="170" eb="174">
      <t>コウシンジュヨウ</t>
    </rPh>
    <rPh sb="175" eb="176">
      <t>ソナ</t>
    </rPh>
    <rPh sb="178" eb="183">
      <t>シヨウリョウシュウニュウ</t>
    </rPh>
    <rPh sb="184" eb="186">
      <t>カクホ</t>
    </rPh>
    <rPh sb="187" eb="188">
      <t>サラ</t>
    </rPh>
    <rPh sb="190" eb="194">
      <t>ケイヒサクゲン</t>
    </rPh>
    <rPh sb="195" eb="197">
      <t>シセツ</t>
    </rPh>
    <rPh sb="197" eb="199">
      <t>トウゴウ</t>
    </rPh>
    <rPh sb="200" eb="202">
      <t>トリクミ</t>
    </rPh>
    <rPh sb="205" eb="207">
      <t>レイワ</t>
    </rPh>
    <rPh sb="208" eb="210">
      <t>ネンド</t>
    </rPh>
    <rPh sb="211" eb="213">
      <t>サクテイ</t>
    </rPh>
    <rPh sb="216" eb="219">
      <t>カメオカシ</t>
    </rPh>
    <rPh sb="219" eb="223">
      <t>ジョウゲスイドウ</t>
    </rPh>
    <rPh sb="229" eb="230">
      <t>ソ</t>
    </rPh>
    <rPh sb="232" eb="233">
      <t>オコナ</t>
    </rPh>
    <rPh sb="245" eb="246">
      <t>ホン</t>
    </rPh>
    <rPh sb="246" eb="248">
      <t>ジギョウ</t>
    </rPh>
    <rPh sb="250" eb="252">
      <t>ヘイセイ</t>
    </rPh>
    <rPh sb="254" eb="255">
      <t>ネン</t>
    </rPh>
    <rPh sb="256" eb="257">
      <t>ガツ</t>
    </rPh>
    <rPh sb="258" eb="259">
      <t>ニチ</t>
    </rPh>
    <rPh sb="261" eb="268">
      <t>チホウコウエイキギョウホウ</t>
    </rPh>
    <rPh sb="269" eb="271">
      <t>ゼンブ</t>
    </rPh>
    <rPh sb="271" eb="273">
      <t>テキヨウ</t>
    </rPh>
    <rPh sb="274" eb="275">
      <t>アワ</t>
    </rPh>
    <rPh sb="277" eb="278">
      <t>ホン</t>
    </rPh>
    <rPh sb="278" eb="279">
      <t>シ</t>
    </rPh>
    <rPh sb="279" eb="282">
      <t>ゲスイドウ</t>
    </rPh>
    <rPh sb="282" eb="284">
      <t>ジギョウ</t>
    </rPh>
    <rPh sb="286" eb="288">
      <t>ケイエイ</t>
    </rPh>
    <rPh sb="288" eb="290">
      <t>トウゴウ</t>
    </rPh>
    <rPh sb="291" eb="292">
      <t>オコナ</t>
    </rPh>
    <rPh sb="294" eb="296">
      <t>ジギョウ</t>
    </rPh>
    <rPh sb="296" eb="298">
      <t>ウンエイ</t>
    </rPh>
    <rPh sb="299" eb="300">
      <t>サラ</t>
    </rPh>
    <rPh sb="302" eb="305">
      <t>コウリツカ</t>
    </rPh>
    <rPh sb="306" eb="309">
      <t>ケンゼンカ</t>
    </rPh>
    <rPh sb="310" eb="311">
      <t>ト</t>
    </rPh>
    <rPh sb="312" eb="313">
      <t>ク</t>
    </rPh>
    <phoneticPr fontId="4"/>
  </si>
  <si>
    <t>　特定環境保全公共下水道事業については、令和元年度から地方公営企業法を全部適用しています。
①経常収支比率
　単年度収支の黒字を示す100％以上となっており類似団体平均値も上回っています。
②累積欠損金比率
　累積欠損金は発生していません。
③流動比率
　100％を下回る水準となっていますが、現金預金が増えたことで比率が上昇しました。
④企業債残高対事業規模比率
　企業債償還金は全額一般会計負担となっているため、0％となっています。
⑤経費回収率
　類似団体に比べ、おおむね使用料で回収すべき経費を賄える使用料収入となっていますが、今後も汚水処理費の縮減に取り組む必要があります。
⑥汚水処理原価
　維持管理費の抑制などにより、類似団体に比べ低い値で推移しています。
⑦施設利用率
　類似団体に比べ低い比率となっており、施設統合等により、効率的な施設利用に努めます。
⑧水洗化率
　水洗化促進の取組により、類似団体に比べ高い水準となっています。</t>
    <rPh sb="1" eb="14">
      <t>トクテイカンキョウホゼンコウキョウゲスイドウジギョウ</t>
    </rPh>
    <rPh sb="20" eb="22">
      <t>レイワ</t>
    </rPh>
    <rPh sb="22" eb="25">
      <t>ガンネンド</t>
    </rPh>
    <rPh sb="27" eb="34">
      <t>チホウコウエイキギョウホウ</t>
    </rPh>
    <rPh sb="35" eb="37">
      <t>ゼンブ</t>
    </rPh>
    <rPh sb="37" eb="39">
      <t>テキヨウ</t>
    </rPh>
    <rPh sb="47" eb="53">
      <t>ケイジョウシュウシヒリツ</t>
    </rPh>
    <rPh sb="55" eb="58">
      <t>タンネンド</t>
    </rPh>
    <rPh sb="58" eb="60">
      <t>シュウシ</t>
    </rPh>
    <rPh sb="61" eb="63">
      <t>クロジ</t>
    </rPh>
    <rPh sb="64" eb="65">
      <t>シメ</t>
    </rPh>
    <rPh sb="70" eb="72">
      <t>イジョウ</t>
    </rPh>
    <rPh sb="78" eb="82">
      <t>ルイジダンタイ</t>
    </rPh>
    <rPh sb="82" eb="84">
      <t>ヘイキン</t>
    </rPh>
    <rPh sb="84" eb="85">
      <t>アタイ</t>
    </rPh>
    <rPh sb="86" eb="88">
      <t>ウワマワ</t>
    </rPh>
    <rPh sb="96" eb="101">
      <t>ルイセキケッソンキン</t>
    </rPh>
    <rPh sb="101" eb="103">
      <t>ヒリツ</t>
    </rPh>
    <rPh sb="147" eb="149">
      <t>ゲンキン</t>
    </rPh>
    <rPh sb="149" eb="151">
      <t>ヨキン</t>
    </rPh>
    <rPh sb="152" eb="153">
      <t>フ</t>
    </rPh>
    <rPh sb="158" eb="160">
      <t>ヒリツ</t>
    </rPh>
    <rPh sb="161" eb="163">
      <t>ジョウショウ</t>
    </rPh>
    <rPh sb="294" eb="296">
      <t>オスイ</t>
    </rPh>
    <rPh sb="296" eb="298">
      <t>ショリ</t>
    </rPh>
    <rPh sb="298" eb="300">
      <t>ゲンカ</t>
    </rPh>
    <rPh sb="302" eb="307">
      <t>イジカンリヒ</t>
    </rPh>
    <rPh sb="308" eb="310">
      <t>ヨクセイ</t>
    </rPh>
    <rPh sb="316" eb="320">
      <t>ルイジダンタイ</t>
    </rPh>
    <rPh sb="321" eb="322">
      <t>クラ</t>
    </rPh>
    <rPh sb="323" eb="324">
      <t>ヒク</t>
    </rPh>
    <rPh sb="325" eb="326">
      <t>アタイ</t>
    </rPh>
    <rPh sb="327" eb="329">
      <t>スイイ</t>
    </rPh>
    <rPh sb="387" eb="391">
      <t>スイセンカリツ</t>
    </rPh>
    <rPh sb="393" eb="396">
      <t>スイセンカ</t>
    </rPh>
    <rPh sb="396" eb="398">
      <t>ソクシン</t>
    </rPh>
    <rPh sb="399" eb="401">
      <t>トリクミ</t>
    </rPh>
    <rPh sb="405" eb="409">
      <t>ルイジダンタイ</t>
    </rPh>
    <rPh sb="410" eb="411">
      <t>クラ</t>
    </rPh>
    <rPh sb="412" eb="413">
      <t>タカ</t>
    </rPh>
    <rPh sb="414" eb="416">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</si>
</sst>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4A3-4BE1-800E-D622ED49684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0.36</c:v>
                </c:pt>
                <c:pt idx="3">
                  <c:v>0.39</c:v>
                </c:pt>
                <c:pt idx="4">
                  <c:v>0.1</c:v>
                </c:pt>
              </c:numCache>
            </c:numRef>
          </c:val>
          <c:smooth val="0"/>
          <c:extLst>
            <c:ext xmlns:c16="http://schemas.microsoft.com/office/drawing/2014/chart" uri="{C3380CC4-5D6E-409C-BE32-E72D297353CC}">
              <c16:uniqueId val="{00000001-34A3-4BE1-800E-D622ED49684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31.92</c:v>
                </c:pt>
                <c:pt idx="3">
                  <c:v>31.92</c:v>
                </c:pt>
                <c:pt idx="4">
                  <c:v>30.46</c:v>
                </c:pt>
              </c:numCache>
            </c:numRef>
          </c:val>
          <c:extLst>
            <c:ext xmlns:c16="http://schemas.microsoft.com/office/drawing/2014/chart" uri="{C3380CC4-5D6E-409C-BE32-E72D297353CC}">
              <c16:uniqueId val="{00000000-79EF-4FED-B328-0BB2E47CAA5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42.47</c:v>
                </c:pt>
                <c:pt idx="3">
                  <c:v>42.4</c:v>
                </c:pt>
                <c:pt idx="4">
                  <c:v>42.28</c:v>
                </c:pt>
              </c:numCache>
            </c:numRef>
          </c:val>
          <c:smooth val="0"/>
          <c:extLst>
            <c:ext xmlns:c16="http://schemas.microsoft.com/office/drawing/2014/chart" uri="{C3380CC4-5D6E-409C-BE32-E72D297353CC}">
              <c16:uniqueId val="{00000001-79EF-4FED-B328-0BB2E47CAA5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95.13</c:v>
                </c:pt>
                <c:pt idx="3">
                  <c:v>95.93</c:v>
                </c:pt>
                <c:pt idx="4">
                  <c:v>96.61</c:v>
                </c:pt>
              </c:numCache>
            </c:numRef>
          </c:val>
          <c:extLst>
            <c:ext xmlns:c16="http://schemas.microsoft.com/office/drawing/2014/chart" uri="{C3380CC4-5D6E-409C-BE32-E72D297353CC}">
              <c16:uniqueId val="{00000000-3B00-4A0A-8F6C-52BEA2B9A39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83.75</c:v>
                </c:pt>
                <c:pt idx="3">
                  <c:v>84.19</c:v>
                </c:pt>
                <c:pt idx="4">
                  <c:v>84.34</c:v>
                </c:pt>
              </c:numCache>
            </c:numRef>
          </c:val>
          <c:smooth val="0"/>
          <c:extLst>
            <c:ext xmlns:c16="http://schemas.microsoft.com/office/drawing/2014/chart" uri="{C3380CC4-5D6E-409C-BE32-E72D297353CC}">
              <c16:uniqueId val="{00000001-3B00-4A0A-8F6C-52BEA2B9A39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124.08</c:v>
                </c:pt>
                <c:pt idx="3">
                  <c:v>112.9</c:v>
                </c:pt>
                <c:pt idx="4">
                  <c:v>113.91</c:v>
                </c:pt>
              </c:numCache>
            </c:numRef>
          </c:val>
          <c:extLst>
            <c:ext xmlns:c16="http://schemas.microsoft.com/office/drawing/2014/chart" uri="{C3380CC4-5D6E-409C-BE32-E72D297353CC}">
              <c16:uniqueId val="{00000000-08EF-4C17-969A-C50DEBAF35A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102.73</c:v>
                </c:pt>
                <c:pt idx="3">
                  <c:v>105.78</c:v>
                </c:pt>
                <c:pt idx="4">
                  <c:v>106.09</c:v>
                </c:pt>
              </c:numCache>
            </c:numRef>
          </c:val>
          <c:smooth val="0"/>
          <c:extLst>
            <c:ext xmlns:c16="http://schemas.microsoft.com/office/drawing/2014/chart" uri="{C3380CC4-5D6E-409C-BE32-E72D297353CC}">
              <c16:uniqueId val="{00000001-08EF-4C17-969A-C50DEBAF35A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3.59</c:v>
                </c:pt>
                <c:pt idx="3">
                  <c:v>7.19</c:v>
                </c:pt>
                <c:pt idx="4">
                  <c:v>10.78</c:v>
                </c:pt>
              </c:numCache>
            </c:numRef>
          </c:val>
          <c:extLst>
            <c:ext xmlns:c16="http://schemas.microsoft.com/office/drawing/2014/chart" uri="{C3380CC4-5D6E-409C-BE32-E72D297353CC}">
              <c16:uniqueId val="{00000000-5358-4494-A8FE-5D8DC043339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24.68</c:v>
                </c:pt>
                <c:pt idx="3">
                  <c:v>21.36</c:v>
                </c:pt>
                <c:pt idx="4">
                  <c:v>22.79</c:v>
                </c:pt>
              </c:numCache>
            </c:numRef>
          </c:val>
          <c:smooth val="0"/>
          <c:extLst>
            <c:ext xmlns:c16="http://schemas.microsoft.com/office/drawing/2014/chart" uri="{C3380CC4-5D6E-409C-BE32-E72D297353CC}">
              <c16:uniqueId val="{00000001-5358-4494-A8FE-5D8DC043339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2C8-4229-B0A3-B1DC619DA08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8.6199999999999992</c:v>
                </c:pt>
                <c:pt idx="3">
                  <c:v>0.01</c:v>
                </c:pt>
                <c:pt idx="4">
                  <c:v>0.01</c:v>
                </c:pt>
              </c:numCache>
            </c:numRef>
          </c:val>
          <c:smooth val="0"/>
          <c:extLst>
            <c:ext xmlns:c16="http://schemas.microsoft.com/office/drawing/2014/chart" uri="{C3380CC4-5D6E-409C-BE32-E72D297353CC}">
              <c16:uniqueId val="{00000001-02C8-4229-B0A3-B1DC619DA08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36C-471E-A7D8-209F5D80D3D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94.97</c:v>
                </c:pt>
                <c:pt idx="3">
                  <c:v>63.96</c:v>
                </c:pt>
                <c:pt idx="4">
                  <c:v>69.42</c:v>
                </c:pt>
              </c:numCache>
            </c:numRef>
          </c:val>
          <c:smooth val="0"/>
          <c:extLst>
            <c:ext xmlns:c16="http://schemas.microsoft.com/office/drawing/2014/chart" uri="{C3380CC4-5D6E-409C-BE32-E72D297353CC}">
              <c16:uniqueId val="{00000001-036C-471E-A7D8-209F5D80D3D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30.06</c:v>
                </c:pt>
                <c:pt idx="3">
                  <c:v>40.869999999999997</c:v>
                </c:pt>
                <c:pt idx="4">
                  <c:v>49.04</c:v>
                </c:pt>
              </c:numCache>
            </c:numRef>
          </c:val>
          <c:extLst>
            <c:ext xmlns:c16="http://schemas.microsoft.com/office/drawing/2014/chart" uri="{C3380CC4-5D6E-409C-BE32-E72D297353CC}">
              <c16:uniqueId val="{00000000-9717-4EF3-9A0D-CAC1578A3E0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47.72</c:v>
                </c:pt>
                <c:pt idx="3">
                  <c:v>44.24</c:v>
                </c:pt>
                <c:pt idx="4">
                  <c:v>43.07</c:v>
                </c:pt>
              </c:numCache>
            </c:numRef>
          </c:val>
          <c:smooth val="0"/>
          <c:extLst>
            <c:ext xmlns:c16="http://schemas.microsoft.com/office/drawing/2014/chart" uri="{C3380CC4-5D6E-409C-BE32-E72D297353CC}">
              <c16:uniqueId val="{00000001-9717-4EF3-9A0D-CAC1578A3E0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235-46F3-B30B-EE239313A44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1206.79</c:v>
                </c:pt>
                <c:pt idx="3">
                  <c:v>1258.43</c:v>
                </c:pt>
                <c:pt idx="4">
                  <c:v>1163.75</c:v>
                </c:pt>
              </c:numCache>
            </c:numRef>
          </c:val>
          <c:smooth val="0"/>
          <c:extLst>
            <c:ext xmlns:c16="http://schemas.microsoft.com/office/drawing/2014/chart" uri="{C3380CC4-5D6E-409C-BE32-E72D297353CC}">
              <c16:uniqueId val="{00000001-F235-46F3-B30B-EE239313A44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18E3-492D-9AEC-E40CA0B3CD4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71.84</c:v>
                </c:pt>
                <c:pt idx="3">
                  <c:v>73.36</c:v>
                </c:pt>
                <c:pt idx="4">
                  <c:v>72.599999999999994</c:v>
                </c:pt>
              </c:numCache>
            </c:numRef>
          </c:val>
          <c:smooth val="0"/>
          <c:extLst>
            <c:ext xmlns:c16="http://schemas.microsoft.com/office/drawing/2014/chart" uri="{C3380CC4-5D6E-409C-BE32-E72D297353CC}">
              <c16:uniqueId val="{00000001-18E3-492D-9AEC-E40CA0B3CD4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177.31</c:v>
                </c:pt>
                <c:pt idx="3">
                  <c:v>175.65</c:v>
                </c:pt>
                <c:pt idx="4">
                  <c:v>174.55</c:v>
                </c:pt>
              </c:numCache>
            </c:numRef>
          </c:val>
          <c:extLst>
            <c:ext xmlns:c16="http://schemas.microsoft.com/office/drawing/2014/chart" uri="{C3380CC4-5D6E-409C-BE32-E72D297353CC}">
              <c16:uniqueId val="{00000000-286E-472B-B8C3-416402B5A8A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228.47</c:v>
                </c:pt>
                <c:pt idx="3">
                  <c:v>224.88</c:v>
                </c:pt>
                <c:pt idx="4">
                  <c:v>228.64</c:v>
                </c:pt>
              </c:numCache>
            </c:numRef>
          </c:val>
          <c:smooth val="0"/>
          <c:extLst>
            <c:ext xmlns:c16="http://schemas.microsoft.com/office/drawing/2014/chart" uri="{C3380CC4-5D6E-409C-BE32-E72D297353CC}">
              <c16:uniqueId val="{00000001-286E-472B-B8C3-416402B5A8A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京都府　亀岡市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7">
        <f>データ!S6</f>
        <v>87518</v>
      </c>
      <c r="AM8" s="47"/>
      <c r="AN8" s="47"/>
      <c r="AO8" s="47"/>
      <c r="AP8" s="47"/>
      <c r="AQ8" s="47"/>
      <c r="AR8" s="47"/>
      <c r="AS8" s="47"/>
      <c r="AT8" s="46">
        <f>データ!T6</f>
        <v>224.8</v>
      </c>
      <c r="AU8" s="46"/>
      <c r="AV8" s="46"/>
      <c r="AW8" s="46"/>
      <c r="AX8" s="46"/>
      <c r="AY8" s="46"/>
      <c r="AZ8" s="46"/>
      <c r="BA8" s="46"/>
      <c r="BB8" s="46">
        <f>データ!U6</f>
        <v>389.31</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7" t="s">
        <v>20</v>
      </c>
      <c r="BM9" s="58"/>
      <c r="BN9" s="59" t="s">
        <v>21</v>
      </c>
      <c r="BO9" s="59"/>
      <c r="BP9" s="59"/>
      <c r="BQ9" s="59"/>
      <c r="BR9" s="59"/>
      <c r="BS9" s="59"/>
      <c r="BT9" s="59"/>
      <c r="BU9" s="59"/>
      <c r="BV9" s="59"/>
      <c r="BW9" s="59"/>
      <c r="BX9" s="59"/>
      <c r="BY9" s="60"/>
    </row>
    <row r="10" spans="1:78" ht="18.75" customHeight="1" x14ac:dyDescent="0.15">
      <c r="A10" s="2"/>
      <c r="B10" s="46" t="str">
        <f>データ!N6</f>
        <v>-</v>
      </c>
      <c r="C10" s="46"/>
      <c r="D10" s="46"/>
      <c r="E10" s="46"/>
      <c r="F10" s="46"/>
      <c r="G10" s="46"/>
      <c r="H10" s="46"/>
      <c r="I10" s="46">
        <f>データ!O6</f>
        <v>60.18</v>
      </c>
      <c r="J10" s="46"/>
      <c r="K10" s="46"/>
      <c r="L10" s="46"/>
      <c r="M10" s="46"/>
      <c r="N10" s="46"/>
      <c r="O10" s="46"/>
      <c r="P10" s="46">
        <f>データ!P6</f>
        <v>1.72</v>
      </c>
      <c r="Q10" s="46"/>
      <c r="R10" s="46"/>
      <c r="S10" s="46"/>
      <c r="T10" s="46"/>
      <c r="U10" s="46"/>
      <c r="V10" s="46"/>
      <c r="W10" s="46">
        <f>データ!Q6</f>
        <v>100.78</v>
      </c>
      <c r="X10" s="46"/>
      <c r="Y10" s="46"/>
      <c r="Z10" s="46"/>
      <c r="AA10" s="46"/>
      <c r="AB10" s="46"/>
      <c r="AC10" s="46"/>
      <c r="AD10" s="47">
        <f>データ!R6</f>
        <v>2970</v>
      </c>
      <c r="AE10" s="47"/>
      <c r="AF10" s="47"/>
      <c r="AG10" s="47"/>
      <c r="AH10" s="47"/>
      <c r="AI10" s="47"/>
      <c r="AJ10" s="47"/>
      <c r="AK10" s="2"/>
      <c r="AL10" s="47">
        <f>データ!V6</f>
        <v>1503</v>
      </c>
      <c r="AM10" s="47"/>
      <c r="AN10" s="47"/>
      <c r="AO10" s="47"/>
      <c r="AP10" s="47"/>
      <c r="AQ10" s="47"/>
      <c r="AR10" s="47"/>
      <c r="AS10" s="47"/>
      <c r="AT10" s="46">
        <f>データ!W6</f>
        <v>0.8</v>
      </c>
      <c r="AU10" s="46"/>
      <c r="AV10" s="46"/>
      <c r="AW10" s="46"/>
      <c r="AX10" s="46"/>
      <c r="AY10" s="46"/>
      <c r="AZ10" s="46"/>
      <c r="BA10" s="46"/>
      <c r="BB10" s="46">
        <f>データ!X6</f>
        <v>1878.75</v>
      </c>
      <c r="BC10" s="46"/>
      <c r="BD10" s="46"/>
      <c r="BE10" s="46"/>
      <c r="BF10" s="46"/>
      <c r="BG10" s="46"/>
      <c r="BH10" s="46"/>
      <c r="BI10" s="46"/>
      <c r="BJ10" s="2"/>
      <c r="BK10" s="2"/>
      <c r="BL10" s="48" t="s">
        <v>22</v>
      </c>
      <c r="BM10" s="49"/>
      <c r="BN10" s="50" t="s">
        <v>23</v>
      </c>
      <c r="BO10" s="50"/>
      <c r="BP10" s="50"/>
      <c r="BQ10" s="50"/>
      <c r="BR10" s="50"/>
      <c r="BS10" s="50"/>
      <c r="BT10" s="50"/>
      <c r="BU10" s="50"/>
      <c r="BV10" s="50"/>
      <c r="BW10" s="50"/>
      <c r="BX10" s="50"/>
      <c r="BY10" s="5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115</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2"/>
      <c r="BM44" s="43"/>
      <c r="BN44" s="43"/>
      <c r="BO44" s="43"/>
      <c r="BP44" s="43"/>
      <c r="BQ44" s="43"/>
      <c r="BR44" s="43"/>
      <c r="BS44" s="43"/>
      <c r="BT44" s="43"/>
      <c r="BU44" s="43"/>
      <c r="BV44" s="43"/>
      <c r="BW44" s="43"/>
      <c r="BX44" s="43"/>
      <c r="BY44" s="43"/>
      <c r="BZ44" s="4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39"/>
      <c r="BM60" s="40"/>
      <c r="BN60" s="40"/>
      <c r="BO60" s="40"/>
      <c r="BP60" s="40"/>
      <c r="BQ60" s="40"/>
      <c r="BR60" s="40"/>
      <c r="BS60" s="40"/>
      <c r="BT60" s="40"/>
      <c r="BU60" s="40"/>
      <c r="BV60" s="40"/>
      <c r="BW60" s="40"/>
      <c r="BX60" s="40"/>
      <c r="BY60" s="40"/>
      <c r="BZ60" s="41"/>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114</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YAdBdF4rCDHMTMemxix9IOAwEz16TB7GGEhDuXzw6r5/h9L1EW9zukf9rWRRMESiR5oNTZid/8xiX/XYlCDCzg==" saltValue="Nt34fiGnhDfDibd07UAvH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L8:BM8"/>
    <mergeCell ref="BN8:BY8"/>
    <mergeCell ref="B8:H8"/>
    <mergeCell ref="I8:O8"/>
    <mergeCell ref="P8:V8"/>
    <mergeCell ref="W8:AC8"/>
    <mergeCell ref="AD8:AJ8"/>
    <mergeCell ref="AD9:AJ9"/>
    <mergeCell ref="AL8:AS8"/>
    <mergeCell ref="AL9:AS9"/>
    <mergeCell ref="AT8:BA8"/>
    <mergeCell ref="BB8:BI8"/>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AD10:AJ10"/>
    <mergeCell ref="B9:H9"/>
    <mergeCell ref="B10:H10"/>
    <mergeCell ref="I10:O10"/>
    <mergeCell ref="P10:V10"/>
    <mergeCell ref="W10:AC10"/>
    <mergeCell ref="I9:O9"/>
    <mergeCell ref="P9:V9"/>
    <mergeCell ref="W9:AC9"/>
    <mergeCell ref="B60:BJ61"/>
    <mergeCell ref="BL64:BZ65"/>
    <mergeCell ref="C83:BJ83"/>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262064</v>
      </c>
      <c r="D6" s="19">
        <f t="shared" si="3"/>
        <v>46</v>
      </c>
      <c r="E6" s="19">
        <f t="shared" si="3"/>
        <v>17</v>
      </c>
      <c r="F6" s="19">
        <f t="shared" si="3"/>
        <v>4</v>
      </c>
      <c r="G6" s="19">
        <f t="shared" si="3"/>
        <v>0</v>
      </c>
      <c r="H6" s="19" t="str">
        <f t="shared" si="3"/>
        <v>京都府　亀岡市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60.18</v>
      </c>
      <c r="P6" s="20">
        <f t="shared" si="3"/>
        <v>1.72</v>
      </c>
      <c r="Q6" s="20">
        <f t="shared" si="3"/>
        <v>100.78</v>
      </c>
      <c r="R6" s="20">
        <f t="shared" si="3"/>
        <v>2970</v>
      </c>
      <c r="S6" s="20">
        <f t="shared" si="3"/>
        <v>87518</v>
      </c>
      <c r="T6" s="20">
        <f t="shared" si="3"/>
        <v>224.8</v>
      </c>
      <c r="U6" s="20">
        <f t="shared" si="3"/>
        <v>389.31</v>
      </c>
      <c r="V6" s="20">
        <f t="shared" si="3"/>
        <v>1503</v>
      </c>
      <c r="W6" s="20">
        <f t="shared" si="3"/>
        <v>0.8</v>
      </c>
      <c r="X6" s="20">
        <f t="shared" si="3"/>
        <v>1878.75</v>
      </c>
      <c r="Y6" s="21" t="str">
        <f>IF(Y7="",NA(),Y7)</f>
        <v>-</v>
      </c>
      <c r="Z6" s="21" t="str">
        <f t="shared" ref="Z6:AH6" si="4">IF(Z7="",NA(),Z7)</f>
        <v>-</v>
      </c>
      <c r="AA6" s="21">
        <f t="shared" si="4"/>
        <v>124.08</v>
      </c>
      <c r="AB6" s="21">
        <f t="shared" si="4"/>
        <v>112.9</v>
      </c>
      <c r="AC6" s="21">
        <f t="shared" si="4"/>
        <v>113.91</v>
      </c>
      <c r="AD6" s="21" t="str">
        <f t="shared" si="4"/>
        <v>-</v>
      </c>
      <c r="AE6" s="21" t="str">
        <f t="shared" si="4"/>
        <v>-</v>
      </c>
      <c r="AF6" s="21">
        <f t="shared" si="4"/>
        <v>102.73</v>
      </c>
      <c r="AG6" s="21">
        <f t="shared" si="4"/>
        <v>105.78</v>
      </c>
      <c r="AH6" s="21">
        <f t="shared" si="4"/>
        <v>106.09</v>
      </c>
      <c r="AI6" s="20" t="str">
        <f>IF(AI7="","",IF(AI7="-","【-】","【"&amp;SUBSTITUTE(TEXT(AI7,"#,##0.00"),"-","△")&amp;"】"))</f>
        <v>【105.35】</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94.97</v>
      </c>
      <c r="AR6" s="21">
        <f t="shared" si="5"/>
        <v>63.96</v>
      </c>
      <c r="AS6" s="21">
        <f t="shared" si="5"/>
        <v>69.42</v>
      </c>
      <c r="AT6" s="20" t="str">
        <f>IF(AT7="","",IF(AT7="-","【-】","【"&amp;SUBSTITUTE(TEXT(AT7,"#,##0.00"),"-","△")&amp;"】"))</f>
        <v>【63.89】</v>
      </c>
      <c r="AU6" s="21" t="str">
        <f>IF(AU7="",NA(),AU7)</f>
        <v>-</v>
      </c>
      <c r="AV6" s="21" t="str">
        <f t="shared" ref="AV6:BD6" si="6">IF(AV7="",NA(),AV7)</f>
        <v>-</v>
      </c>
      <c r="AW6" s="21">
        <f t="shared" si="6"/>
        <v>30.06</v>
      </c>
      <c r="AX6" s="21">
        <f t="shared" si="6"/>
        <v>40.869999999999997</v>
      </c>
      <c r="AY6" s="21">
        <f t="shared" si="6"/>
        <v>49.04</v>
      </c>
      <c r="AZ6" s="21" t="str">
        <f t="shared" si="6"/>
        <v>-</v>
      </c>
      <c r="BA6" s="21" t="str">
        <f t="shared" si="6"/>
        <v>-</v>
      </c>
      <c r="BB6" s="21">
        <f t="shared" si="6"/>
        <v>47.72</v>
      </c>
      <c r="BC6" s="21">
        <f t="shared" si="6"/>
        <v>44.24</v>
      </c>
      <c r="BD6" s="21">
        <f t="shared" si="6"/>
        <v>43.07</v>
      </c>
      <c r="BE6" s="20" t="str">
        <f>IF(BE7="","",IF(BE7="-","【-】","【"&amp;SUBSTITUTE(TEXT(BE7,"#,##0.00"),"-","△")&amp;"】"))</f>
        <v>【44.07】</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1206.79</v>
      </c>
      <c r="BN6" s="21">
        <f t="shared" si="7"/>
        <v>1258.43</v>
      </c>
      <c r="BO6" s="21">
        <f t="shared" si="7"/>
        <v>1163.75</v>
      </c>
      <c r="BP6" s="20" t="str">
        <f>IF(BP7="","",IF(BP7="-","【-】","【"&amp;SUBSTITUTE(TEXT(BP7,"#,##0.00"),"-","△")&amp;"】"))</f>
        <v>【1,201.79】</v>
      </c>
      <c r="BQ6" s="21" t="str">
        <f>IF(BQ7="",NA(),BQ7)</f>
        <v>-</v>
      </c>
      <c r="BR6" s="21" t="str">
        <f t="shared" ref="BR6:BZ6" si="8">IF(BR7="",NA(),BR7)</f>
        <v>-</v>
      </c>
      <c r="BS6" s="21">
        <f t="shared" si="8"/>
        <v>100</v>
      </c>
      <c r="BT6" s="21">
        <f t="shared" si="8"/>
        <v>100</v>
      </c>
      <c r="BU6" s="21">
        <f t="shared" si="8"/>
        <v>100</v>
      </c>
      <c r="BV6" s="21" t="str">
        <f t="shared" si="8"/>
        <v>-</v>
      </c>
      <c r="BW6" s="21" t="str">
        <f t="shared" si="8"/>
        <v>-</v>
      </c>
      <c r="BX6" s="21">
        <f t="shared" si="8"/>
        <v>71.84</v>
      </c>
      <c r="BY6" s="21">
        <f t="shared" si="8"/>
        <v>73.36</v>
      </c>
      <c r="BZ6" s="21">
        <f t="shared" si="8"/>
        <v>72.599999999999994</v>
      </c>
      <c r="CA6" s="20" t="str">
        <f>IF(CA7="","",IF(CA7="-","【-】","【"&amp;SUBSTITUTE(TEXT(CA7,"#,##0.00"),"-","△")&amp;"】"))</f>
        <v>【75.31】</v>
      </c>
      <c r="CB6" s="21" t="str">
        <f>IF(CB7="",NA(),CB7)</f>
        <v>-</v>
      </c>
      <c r="CC6" s="21" t="str">
        <f t="shared" ref="CC6:CK6" si="9">IF(CC7="",NA(),CC7)</f>
        <v>-</v>
      </c>
      <c r="CD6" s="21">
        <f t="shared" si="9"/>
        <v>177.31</v>
      </c>
      <c r="CE6" s="21">
        <f t="shared" si="9"/>
        <v>175.65</v>
      </c>
      <c r="CF6" s="21">
        <f t="shared" si="9"/>
        <v>174.55</v>
      </c>
      <c r="CG6" s="21" t="str">
        <f t="shared" si="9"/>
        <v>-</v>
      </c>
      <c r="CH6" s="21" t="str">
        <f t="shared" si="9"/>
        <v>-</v>
      </c>
      <c r="CI6" s="21">
        <f t="shared" si="9"/>
        <v>228.47</v>
      </c>
      <c r="CJ6" s="21">
        <f t="shared" si="9"/>
        <v>224.88</v>
      </c>
      <c r="CK6" s="21">
        <f t="shared" si="9"/>
        <v>228.64</v>
      </c>
      <c r="CL6" s="20" t="str">
        <f>IF(CL7="","",IF(CL7="-","【-】","【"&amp;SUBSTITUTE(TEXT(CL7,"#,##0.00"),"-","△")&amp;"】"))</f>
        <v>【216.39】</v>
      </c>
      <c r="CM6" s="21" t="str">
        <f>IF(CM7="",NA(),CM7)</f>
        <v>-</v>
      </c>
      <c r="CN6" s="21" t="str">
        <f t="shared" ref="CN6:CV6" si="10">IF(CN7="",NA(),CN7)</f>
        <v>-</v>
      </c>
      <c r="CO6" s="21">
        <f t="shared" si="10"/>
        <v>31.92</v>
      </c>
      <c r="CP6" s="21">
        <f t="shared" si="10"/>
        <v>31.92</v>
      </c>
      <c r="CQ6" s="21">
        <f t="shared" si="10"/>
        <v>30.46</v>
      </c>
      <c r="CR6" s="21" t="str">
        <f t="shared" si="10"/>
        <v>-</v>
      </c>
      <c r="CS6" s="21" t="str">
        <f t="shared" si="10"/>
        <v>-</v>
      </c>
      <c r="CT6" s="21">
        <f t="shared" si="10"/>
        <v>42.47</v>
      </c>
      <c r="CU6" s="21">
        <f t="shared" si="10"/>
        <v>42.4</v>
      </c>
      <c r="CV6" s="21">
        <f t="shared" si="10"/>
        <v>42.28</v>
      </c>
      <c r="CW6" s="20" t="str">
        <f>IF(CW7="","",IF(CW7="-","【-】","【"&amp;SUBSTITUTE(TEXT(CW7,"#,##0.00"),"-","△")&amp;"】"))</f>
        <v>【42.57】</v>
      </c>
      <c r="CX6" s="21" t="str">
        <f>IF(CX7="",NA(),CX7)</f>
        <v>-</v>
      </c>
      <c r="CY6" s="21" t="str">
        <f t="shared" ref="CY6:DG6" si="11">IF(CY7="",NA(),CY7)</f>
        <v>-</v>
      </c>
      <c r="CZ6" s="21">
        <f t="shared" si="11"/>
        <v>95.13</v>
      </c>
      <c r="DA6" s="21">
        <f t="shared" si="11"/>
        <v>95.93</v>
      </c>
      <c r="DB6" s="21">
        <f t="shared" si="11"/>
        <v>96.61</v>
      </c>
      <c r="DC6" s="21" t="str">
        <f t="shared" si="11"/>
        <v>-</v>
      </c>
      <c r="DD6" s="21" t="str">
        <f t="shared" si="11"/>
        <v>-</v>
      </c>
      <c r="DE6" s="21">
        <f t="shared" si="11"/>
        <v>83.75</v>
      </c>
      <c r="DF6" s="21">
        <f t="shared" si="11"/>
        <v>84.19</v>
      </c>
      <c r="DG6" s="21">
        <f t="shared" si="11"/>
        <v>84.34</v>
      </c>
      <c r="DH6" s="20" t="str">
        <f>IF(DH7="","",IF(DH7="-","【-】","【"&amp;SUBSTITUTE(TEXT(DH7,"#,##0.00"),"-","△")&amp;"】"))</f>
        <v>【85.24】</v>
      </c>
      <c r="DI6" s="21" t="str">
        <f>IF(DI7="",NA(),DI7)</f>
        <v>-</v>
      </c>
      <c r="DJ6" s="21" t="str">
        <f t="shared" ref="DJ6:DR6" si="12">IF(DJ7="",NA(),DJ7)</f>
        <v>-</v>
      </c>
      <c r="DK6" s="21">
        <f t="shared" si="12"/>
        <v>3.59</v>
      </c>
      <c r="DL6" s="21">
        <f t="shared" si="12"/>
        <v>7.19</v>
      </c>
      <c r="DM6" s="21">
        <f t="shared" si="12"/>
        <v>10.78</v>
      </c>
      <c r="DN6" s="21" t="str">
        <f t="shared" si="12"/>
        <v>-</v>
      </c>
      <c r="DO6" s="21" t="str">
        <f t="shared" si="12"/>
        <v>-</v>
      </c>
      <c r="DP6" s="21">
        <f t="shared" si="12"/>
        <v>24.68</v>
      </c>
      <c r="DQ6" s="21">
        <f t="shared" si="12"/>
        <v>21.36</v>
      </c>
      <c r="DR6" s="21">
        <f t="shared" si="12"/>
        <v>22.79</v>
      </c>
      <c r="DS6" s="20" t="str">
        <f>IF(DS7="","",IF(DS7="-","【-】","【"&amp;SUBSTITUTE(TEXT(DS7,"#,##0.00"),"-","△")&amp;"】"))</f>
        <v>【25.87】</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8.6199999999999992</v>
      </c>
      <c r="EB6" s="21">
        <f t="shared" si="13"/>
        <v>0.01</v>
      </c>
      <c r="EC6" s="21">
        <f t="shared" si="13"/>
        <v>0.01</v>
      </c>
      <c r="ED6" s="20" t="str">
        <f>IF(ED7="","",IF(ED7="-","【-】","【"&amp;SUBSTITUTE(TEXT(ED7,"#,##0.00"),"-","△")&amp;"】"))</f>
        <v>【0.01】</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0.36</v>
      </c>
      <c r="EM6" s="21">
        <f t="shared" si="14"/>
        <v>0.39</v>
      </c>
      <c r="EN6" s="21">
        <f t="shared" si="14"/>
        <v>0.1</v>
      </c>
      <c r="EO6" s="20" t="str">
        <f>IF(EO7="","",IF(EO7="-","【-】","【"&amp;SUBSTITUTE(TEXT(EO7,"#,##0.00"),"-","△")&amp;"】"))</f>
        <v>【0.15】</v>
      </c>
    </row>
    <row r="7" spans="1:148" s="22" customFormat="1" x14ac:dyDescent="0.15">
      <c r="A7" s="14"/>
      <c r="B7" s="23">
        <v>2021</v>
      </c>
      <c r="C7" s="23">
        <v>262064</v>
      </c>
      <c r="D7" s="23">
        <v>46</v>
      </c>
      <c r="E7" s="23">
        <v>17</v>
      </c>
      <c r="F7" s="23">
        <v>4</v>
      </c>
      <c r="G7" s="23">
        <v>0</v>
      </c>
      <c r="H7" s="23" t="s">
        <v>96</v>
      </c>
      <c r="I7" s="23" t="s">
        <v>97</v>
      </c>
      <c r="J7" s="23" t="s">
        <v>98</v>
      </c>
      <c r="K7" s="23" t="s">
        <v>99</v>
      </c>
      <c r="L7" s="23" t="s">
        <v>100</v>
      </c>
      <c r="M7" s="23" t="s">
        <v>101</v>
      </c>
      <c r="N7" s="24" t="s">
        <v>102</v>
      </c>
      <c r="O7" s="24">
        <v>60.18</v>
      </c>
      <c r="P7" s="24">
        <v>1.72</v>
      </c>
      <c r="Q7" s="24">
        <v>100.78</v>
      </c>
      <c r="R7" s="24">
        <v>2970</v>
      </c>
      <c r="S7" s="24">
        <v>87518</v>
      </c>
      <c r="T7" s="24">
        <v>224.8</v>
      </c>
      <c r="U7" s="24">
        <v>389.31</v>
      </c>
      <c r="V7" s="24">
        <v>1503</v>
      </c>
      <c r="W7" s="24">
        <v>0.8</v>
      </c>
      <c r="X7" s="24">
        <v>1878.75</v>
      </c>
      <c r="Y7" s="24" t="s">
        <v>102</v>
      </c>
      <c r="Z7" s="24" t="s">
        <v>102</v>
      </c>
      <c r="AA7" s="24">
        <v>124.08</v>
      </c>
      <c r="AB7" s="24">
        <v>112.9</v>
      </c>
      <c r="AC7" s="24">
        <v>113.91</v>
      </c>
      <c r="AD7" s="24" t="s">
        <v>102</v>
      </c>
      <c r="AE7" s="24" t="s">
        <v>102</v>
      </c>
      <c r="AF7" s="24">
        <v>102.73</v>
      </c>
      <c r="AG7" s="24">
        <v>105.78</v>
      </c>
      <c r="AH7" s="24">
        <v>106.09</v>
      </c>
      <c r="AI7" s="24">
        <v>105.35</v>
      </c>
      <c r="AJ7" s="24" t="s">
        <v>102</v>
      </c>
      <c r="AK7" s="24" t="s">
        <v>102</v>
      </c>
      <c r="AL7" s="24">
        <v>0</v>
      </c>
      <c r="AM7" s="24">
        <v>0</v>
      </c>
      <c r="AN7" s="24">
        <v>0</v>
      </c>
      <c r="AO7" s="24" t="s">
        <v>102</v>
      </c>
      <c r="AP7" s="24" t="s">
        <v>102</v>
      </c>
      <c r="AQ7" s="24">
        <v>94.97</v>
      </c>
      <c r="AR7" s="24">
        <v>63.96</v>
      </c>
      <c r="AS7" s="24">
        <v>69.42</v>
      </c>
      <c r="AT7" s="24">
        <v>63.89</v>
      </c>
      <c r="AU7" s="24" t="s">
        <v>102</v>
      </c>
      <c r="AV7" s="24" t="s">
        <v>102</v>
      </c>
      <c r="AW7" s="24">
        <v>30.06</v>
      </c>
      <c r="AX7" s="24">
        <v>40.869999999999997</v>
      </c>
      <c r="AY7" s="24">
        <v>49.04</v>
      </c>
      <c r="AZ7" s="24" t="s">
        <v>102</v>
      </c>
      <c r="BA7" s="24" t="s">
        <v>102</v>
      </c>
      <c r="BB7" s="24">
        <v>47.72</v>
      </c>
      <c r="BC7" s="24">
        <v>44.24</v>
      </c>
      <c r="BD7" s="24">
        <v>43.07</v>
      </c>
      <c r="BE7" s="24">
        <v>44.07</v>
      </c>
      <c r="BF7" s="24" t="s">
        <v>102</v>
      </c>
      <c r="BG7" s="24" t="s">
        <v>102</v>
      </c>
      <c r="BH7" s="24">
        <v>0</v>
      </c>
      <c r="BI7" s="24">
        <v>0</v>
      </c>
      <c r="BJ7" s="24">
        <v>0</v>
      </c>
      <c r="BK7" s="24" t="s">
        <v>102</v>
      </c>
      <c r="BL7" s="24" t="s">
        <v>102</v>
      </c>
      <c r="BM7" s="24">
        <v>1206.79</v>
      </c>
      <c r="BN7" s="24">
        <v>1258.43</v>
      </c>
      <c r="BO7" s="24">
        <v>1163.75</v>
      </c>
      <c r="BP7" s="24">
        <v>1201.79</v>
      </c>
      <c r="BQ7" s="24" t="s">
        <v>102</v>
      </c>
      <c r="BR7" s="24" t="s">
        <v>102</v>
      </c>
      <c r="BS7" s="24">
        <v>100</v>
      </c>
      <c r="BT7" s="24">
        <v>100</v>
      </c>
      <c r="BU7" s="24">
        <v>100</v>
      </c>
      <c r="BV7" s="24" t="s">
        <v>102</v>
      </c>
      <c r="BW7" s="24" t="s">
        <v>102</v>
      </c>
      <c r="BX7" s="24">
        <v>71.84</v>
      </c>
      <c r="BY7" s="24">
        <v>73.36</v>
      </c>
      <c r="BZ7" s="24">
        <v>72.599999999999994</v>
      </c>
      <c r="CA7" s="24">
        <v>75.31</v>
      </c>
      <c r="CB7" s="24" t="s">
        <v>102</v>
      </c>
      <c r="CC7" s="24" t="s">
        <v>102</v>
      </c>
      <c r="CD7" s="24">
        <v>177.31</v>
      </c>
      <c r="CE7" s="24">
        <v>175.65</v>
      </c>
      <c r="CF7" s="24">
        <v>174.55</v>
      </c>
      <c r="CG7" s="24" t="s">
        <v>102</v>
      </c>
      <c r="CH7" s="24" t="s">
        <v>102</v>
      </c>
      <c r="CI7" s="24">
        <v>228.47</v>
      </c>
      <c r="CJ7" s="24">
        <v>224.88</v>
      </c>
      <c r="CK7" s="24">
        <v>228.64</v>
      </c>
      <c r="CL7" s="24">
        <v>216.39</v>
      </c>
      <c r="CM7" s="24" t="s">
        <v>102</v>
      </c>
      <c r="CN7" s="24" t="s">
        <v>102</v>
      </c>
      <c r="CO7" s="24">
        <v>31.92</v>
      </c>
      <c r="CP7" s="24">
        <v>31.92</v>
      </c>
      <c r="CQ7" s="24">
        <v>30.46</v>
      </c>
      <c r="CR7" s="24" t="s">
        <v>102</v>
      </c>
      <c r="CS7" s="24" t="s">
        <v>102</v>
      </c>
      <c r="CT7" s="24">
        <v>42.47</v>
      </c>
      <c r="CU7" s="24">
        <v>42.4</v>
      </c>
      <c r="CV7" s="24">
        <v>42.28</v>
      </c>
      <c r="CW7" s="24">
        <v>42.57</v>
      </c>
      <c r="CX7" s="24" t="s">
        <v>102</v>
      </c>
      <c r="CY7" s="24" t="s">
        <v>102</v>
      </c>
      <c r="CZ7" s="24">
        <v>95.13</v>
      </c>
      <c r="DA7" s="24">
        <v>95.93</v>
      </c>
      <c r="DB7" s="24">
        <v>96.61</v>
      </c>
      <c r="DC7" s="24" t="s">
        <v>102</v>
      </c>
      <c r="DD7" s="24" t="s">
        <v>102</v>
      </c>
      <c r="DE7" s="24">
        <v>83.75</v>
      </c>
      <c r="DF7" s="24">
        <v>84.19</v>
      </c>
      <c r="DG7" s="24">
        <v>84.34</v>
      </c>
      <c r="DH7" s="24">
        <v>85.24</v>
      </c>
      <c r="DI7" s="24" t="s">
        <v>102</v>
      </c>
      <c r="DJ7" s="24" t="s">
        <v>102</v>
      </c>
      <c r="DK7" s="24">
        <v>3.59</v>
      </c>
      <c r="DL7" s="24">
        <v>7.19</v>
      </c>
      <c r="DM7" s="24">
        <v>10.78</v>
      </c>
      <c r="DN7" s="24" t="s">
        <v>102</v>
      </c>
      <c r="DO7" s="24" t="s">
        <v>102</v>
      </c>
      <c r="DP7" s="24">
        <v>24.68</v>
      </c>
      <c r="DQ7" s="24">
        <v>21.36</v>
      </c>
      <c r="DR7" s="24">
        <v>22.79</v>
      </c>
      <c r="DS7" s="24">
        <v>25.87</v>
      </c>
      <c r="DT7" s="24" t="s">
        <v>102</v>
      </c>
      <c r="DU7" s="24" t="s">
        <v>102</v>
      </c>
      <c r="DV7" s="24">
        <v>0</v>
      </c>
      <c r="DW7" s="24">
        <v>0</v>
      </c>
      <c r="DX7" s="24">
        <v>0</v>
      </c>
      <c r="DY7" s="24" t="s">
        <v>102</v>
      </c>
      <c r="DZ7" s="24" t="s">
        <v>102</v>
      </c>
      <c r="EA7" s="24">
        <v>8.6199999999999992</v>
      </c>
      <c r="EB7" s="24">
        <v>0.01</v>
      </c>
      <c r="EC7" s="24">
        <v>0.01</v>
      </c>
      <c r="ED7" s="24">
        <v>0.01</v>
      </c>
      <c r="EE7" s="24" t="s">
        <v>102</v>
      </c>
      <c r="EF7" s="24" t="s">
        <v>102</v>
      </c>
      <c r="EG7" s="24">
        <v>0</v>
      </c>
      <c r="EH7" s="24">
        <v>0</v>
      </c>
      <c r="EI7" s="24">
        <v>0</v>
      </c>
      <c r="EJ7" s="24" t="s">
        <v>102</v>
      </c>
      <c r="EK7" s="24" t="s">
        <v>102</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亀岡市役所</cp:lastModifiedBy>
  <dcterms:created xsi:type="dcterms:W3CDTF">2023-01-12T23:40:05Z</dcterms:created>
  <dcterms:modified xsi:type="dcterms:W3CDTF">2023-02-09T07:28:08Z</dcterms:modified>
  <cp:category/>
</cp:coreProperties>
</file>