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D下水道経営係（旧経営係）\42公営企業に係る「経営比較分析表」\令和３年度　　公営企業に係る「経営比較分析表」（Ｒ２決算）\02 回答\【亀岡市】下水道　法適用\"/>
    </mc:Choice>
  </mc:AlternateContent>
  <workbookProtection workbookAlgorithmName="SHA-512" workbookHashValue="Xq80asMdHJiZuzf9AfQRP0gLVyMTzFg5oP5R/UNY/Hvd7Qg5tr54M2+PNgL9UFFlKKbe9tLNdw9Tcn8vTifDYw==" workbookSaltValue="4FdkrsA51clFqxqPXAJEKQ==" workbookSpinCount="100000" lockStructure="1"/>
  <bookViews>
    <workbookView xWindow="0" yWindow="0" windowWidth="2049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T6" i="5"/>
  <c r="S6" i="5"/>
  <c r="R6" i="5"/>
  <c r="Q6" i="5"/>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AT10" i="4"/>
  <c r="AL10" i="4"/>
  <c r="AD10" i="4"/>
  <c r="W10" i="4"/>
  <c r="P10" i="4"/>
  <c r="I10" i="4"/>
  <c r="B10" i="4"/>
  <c r="BB8" i="4"/>
  <c r="AT8" i="4"/>
  <c r="AL8" i="4"/>
  <c r="AD8" i="4"/>
  <c r="P8" i="4"/>
  <c r="I8" i="4"/>
  <c r="B8" i="4"/>
</calcChain>
</file>

<file path=xl/sharedStrings.xml><?xml version="1.0" encoding="utf-8"?>
<sst xmlns="http://schemas.openxmlformats.org/spreadsheetml/2006/main" count="231" uniqueCount="118">
  <si>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</si>
  <si>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</si>
  <si>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</si>
  <si>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</si>
  <si>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</si>
  <si>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</si>
  <si>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</si>
  <si>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</si>
  <si>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</si>
  <si>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</si>
  <si>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</si>
  <si>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</si>
  <si>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</si>
  <si>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</si>
  <si>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</si>
  <si>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</si>
  <si>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</si>
  <si>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</si>
  <si>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</si>
  <si>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</si>
  <si>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</si>
  <si>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</si>
  <si>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</si>
  <si>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</si>
  <si>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</si>
  <si>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</si>
  <si>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</si>
  <si>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</si>
  <si>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</si>
  <si>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</si>
  <si>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</si>
  <si>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</si>
  <si>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</si>
  <si>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</si>
  <si>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</si>
  <si>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</si>
  <si>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</si>
  <si>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</si>
  <si>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</si>
  <si>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</si>
  <si>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</si>
  <si>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</si>
  <si>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</si>
  <si>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</si>
  <si>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</si>
  <si>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</si>
  <si>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</si>
  <si>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</si>
  <si>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</si>
  <si>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</si>
  <si>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</si>
  <si>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</si>
  <si>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</si>
  <si>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</si>
  <si>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</si>
  <si>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</si>
  <si>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</si>
  <si>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</si>
  <si>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</si>
  <si>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</si>
  <si>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</si>
  <si>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</si>
  <si>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</si>
  <si>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</si>
  <si>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</si>
  <si>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</si>
  <si>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</si>
  <si>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</si>
  <si>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</si>
  <si>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</si>
  <si>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</si>
  <si>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</si>
  <si>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</si>
  <si>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</si>
  <si>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</si>
  <si>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</si>
  <si>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</si>
  <si>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</si>
  <si>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</si>
  <si>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</si>
  <si>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</si>
  <si>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</si>
  <si>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</si>
  <si>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</si>
  <si>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</si>
  <si>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</si>
  <si>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</si>
  <si>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</si>
  <si>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</si>
  <si>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</si>
  <si>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</si>
  <si>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</si>
  <si>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</si>
  <si>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</si>
  <si>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</si>
  <si>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</si>
  <si>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亀岡市</t>
  </si>
  <si>
    <t>法適用</t>
  </si>
  <si>
    <t>下水道事業</t>
  </si>
  <si>
    <t>公共下水道</t>
  </si>
  <si>
    <t>Bc1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</si>
  <si>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</si>
  <si>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</si>
  <si>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</si>
  <si>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</si>
  <si>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</si>
  <si>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</si>
  <si>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</si>
  <si>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</si>
  <si>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</si>
  <si>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</si>
  <si>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</si>
  <si>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</si>
  <si>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</si>
  <si>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</si>
  <si>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①有形固定資産減価償却率
　減価償却が進み上昇傾向にありますが、管渠については法定耐用年数に基づく更新時期が未到来と考えられ、終末処理場やポンプ場については、ストックマネジメント計画のもと、計画的な施設更新を進めています。
②管渠老朽化率
　法定耐用年数を超えた管渠は現在のところありません。
③管渠改善率
　管路調査を計画的に実施し、調査結果に基づき修繕などの対応をしています。
</t>
    <rPh sb="1" eb="7">
      <t>ユウケイコテイシサン</t>
    </rPh>
    <rPh sb="7" eb="9">
      <t>ゲンカ</t>
    </rPh>
    <rPh sb="9" eb="12">
      <t>ショウキャクリツ</t>
    </rPh>
    <rPh sb="14" eb="18">
      <t>ゲンカショウキャク</t>
    </rPh>
    <rPh sb="19" eb="20">
      <t>スス</t>
    </rPh>
    <rPh sb="21" eb="23">
      <t>ジョウショウ</t>
    </rPh>
    <rPh sb="23" eb="25">
      <t>ケイコウ</t>
    </rPh>
    <rPh sb="32" eb="34">
      <t>カンキョ</t>
    </rPh>
    <rPh sb="39" eb="41">
      <t>ホウテイ</t>
    </rPh>
    <rPh sb="41" eb="45">
      <t>タイヨウネンスウ</t>
    </rPh>
    <rPh sb="46" eb="47">
      <t>モト</t>
    </rPh>
    <rPh sb="49" eb="53">
      <t>コウシンジキ</t>
    </rPh>
    <rPh sb="54" eb="57">
      <t>ミトウライ</t>
    </rPh>
    <rPh sb="58" eb="59">
      <t>カンガ</t>
    </rPh>
    <rPh sb="63" eb="65">
      <t>シュウマツ</t>
    </rPh>
    <rPh sb="65" eb="68">
      <t>ショリジョウ</t>
    </rPh>
    <rPh sb="72" eb="73">
      <t>ジョウ</t>
    </rPh>
    <rPh sb="89" eb="91">
      <t>ケイカク</t>
    </rPh>
    <rPh sb="95" eb="98">
      <t>ケイカクテキ</t>
    </rPh>
    <rPh sb="99" eb="101">
      <t>シセツ</t>
    </rPh>
    <rPh sb="101" eb="103">
      <t>コウシン</t>
    </rPh>
    <rPh sb="104" eb="105">
      <t>スス</t>
    </rPh>
    <rPh sb="113" eb="115">
      <t>カンキョ</t>
    </rPh>
    <rPh sb="115" eb="119">
      <t>ロウキュウカリツ</t>
    </rPh>
    <rPh sb="121" eb="127">
      <t>ホウテイタイヨウネンスウ</t>
    </rPh>
    <rPh sb="128" eb="129">
      <t>コ</t>
    </rPh>
    <rPh sb="131" eb="133">
      <t>カンキョ</t>
    </rPh>
    <rPh sb="134" eb="136">
      <t>ゲンザイ</t>
    </rPh>
    <rPh sb="148" eb="150">
      <t>カンキョ</t>
    </rPh>
    <rPh sb="150" eb="153">
      <t>カイゼンリツ</t>
    </rPh>
    <rPh sb="155" eb="159">
      <t>カンロチョウサ</t>
    </rPh>
    <rPh sb="160" eb="163">
      <t>ケイカクテキ</t>
    </rPh>
    <rPh sb="164" eb="166">
      <t>ジッシ</t>
    </rPh>
    <rPh sb="168" eb="170">
      <t>チョウサ</t>
    </rPh>
    <rPh sb="170" eb="172">
      <t>ケッカ</t>
    </rPh>
    <rPh sb="173" eb="174">
      <t>モト</t>
    </rPh>
    <rPh sb="176" eb="178">
      <t>シュウゼン</t>
    </rPh>
    <rPh sb="181" eb="183">
      <t>タイオウ</t>
    </rPh>
    <phoneticPr fontId="4"/>
  </si>
  <si>
    <t>①経常収支比率
　100％以上を維持していますが、繰入金の減少及び退職給付費等の増加により低下しました。
②累積欠損金比率
　累積欠損金は発生していません。
③流動比率
　100％を下回る低い水準となっていますが、企業債の償還が進み現金預金が増えたことで改善しました。
④企業債残高対事業規模比率
　過去に借り入れた企業債の償還が進んでいることから減少傾向で推移しています。
⑤経費回収率
　類似団体に比べ、おおむね使用料で回収すべき経費を賄える使用料収入となっていますが、今後も汚水処理費の縮減に取り組む必要があります。
⑥汚水処理原価
　有収水量の増加により減少しましたが、汚水処理費の増加傾向により今後は上昇が見込まれるため、維持管理費の縮減に継続して取り組む必要があります。
⑦施設利用率
　終末処理場の高度処理化の進捗に伴い処理能力が下がるため上昇傾向ですが、晴天時処理水量の減少により減少しました。
⑧水洗化率
　未水洗化世帯に対する戸別訪問など水洗化促進の取組により上昇傾向にあります。</t>
    <rPh sb="1" eb="7">
      <t>ケイジョウシュウシヒリツ</t>
    </rPh>
    <rPh sb="13" eb="15">
      <t>イジョウ</t>
    </rPh>
    <rPh sb="16" eb="18">
      <t>イジ</t>
    </rPh>
    <rPh sb="29" eb="31">
      <t>ゲンショウ</t>
    </rPh>
    <rPh sb="31" eb="32">
      <t>オヨ</t>
    </rPh>
    <rPh sb="33" eb="35">
      <t>タイショク</t>
    </rPh>
    <rPh sb="35" eb="38">
      <t>キュウフヒ</t>
    </rPh>
    <rPh sb="38" eb="39">
      <t>ナド</t>
    </rPh>
    <rPh sb="40" eb="42">
      <t>ゾウカ</t>
    </rPh>
    <rPh sb="45" eb="47">
      <t>テイカ</t>
    </rPh>
    <rPh sb="54" eb="56">
      <t>ルイセキ</t>
    </rPh>
    <rPh sb="56" eb="59">
      <t>ケッソンキン</t>
    </rPh>
    <rPh sb="59" eb="61">
      <t>ヒリツ</t>
    </rPh>
    <rPh sb="63" eb="65">
      <t>ルイセキ</t>
    </rPh>
    <rPh sb="65" eb="68">
      <t>ケッソンキン</t>
    </rPh>
    <rPh sb="69" eb="71">
      <t>ハッセイ</t>
    </rPh>
    <rPh sb="80" eb="82">
      <t>リュウドウ</t>
    </rPh>
    <rPh sb="82" eb="84">
      <t>ヒリツ</t>
    </rPh>
    <rPh sb="91" eb="93">
      <t>シタマワ</t>
    </rPh>
    <rPh sb="94" eb="95">
      <t>ヒク</t>
    </rPh>
    <rPh sb="96" eb="98">
      <t>スイジュン</t>
    </rPh>
    <rPh sb="107" eb="110">
      <t>キギョウサイ</t>
    </rPh>
    <rPh sb="111" eb="113">
      <t>ショウカン</t>
    </rPh>
    <rPh sb="114" eb="115">
      <t>スス</t>
    </rPh>
    <rPh sb="116" eb="118">
      <t>ゲンキン</t>
    </rPh>
    <rPh sb="118" eb="120">
      <t>ヨキン</t>
    </rPh>
    <rPh sb="121" eb="122">
      <t>フ</t>
    </rPh>
    <rPh sb="127" eb="129">
      <t>カイゼン</t>
    </rPh>
    <rPh sb="136" eb="139">
      <t>キギョウサイ</t>
    </rPh>
    <rPh sb="139" eb="141">
      <t>ザンダカ</t>
    </rPh>
    <rPh sb="141" eb="142">
      <t>タイ</t>
    </rPh>
    <rPh sb="142" eb="144">
      <t>ジギョウ</t>
    </rPh>
    <rPh sb="144" eb="146">
      <t>キボ</t>
    </rPh>
    <rPh sb="146" eb="148">
      <t>ヒリツ</t>
    </rPh>
    <rPh sb="150" eb="152">
      <t>カコ</t>
    </rPh>
    <rPh sb="153" eb="154">
      <t>カ</t>
    </rPh>
    <rPh sb="155" eb="156">
      <t>イ</t>
    </rPh>
    <rPh sb="158" eb="161">
      <t>キギョウサイ</t>
    </rPh>
    <rPh sb="162" eb="164">
      <t>ショウカン</t>
    </rPh>
    <rPh sb="165" eb="166">
      <t>スス</t>
    </rPh>
    <rPh sb="174" eb="176">
      <t>ゲンショウ</t>
    </rPh>
    <rPh sb="176" eb="178">
      <t>ケイコウ</t>
    </rPh>
    <rPh sb="179" eb="181">
      <t>スイイ</t>
    </rPh>
    <rPh sb="189" eb="191">
      <t>ケイヒ</t>
    </rPh>
    <rPh sb="191" eb="194">
      <t>カイシュウリツ</t>
    </rPh>
    <rPh sb="196" eb="200">
      <t>ルイジダンタイ</t>
    </rPh>
    <rPh sb="201" eb="202">
      <t>クラ</t>
    </rPh>
    <rPh sb="237" eb="239">
      <t>コンゴ</t>
    </rPh>
    <rPh sb="240" eb="245">
      <t>オスイショリヒ</t>
    </rPh>
    <rPh sb="253" eb="255">
      <t>ヒツヨウ</t>
    </rPh>
    <rPh sb="263" eb="267">
      <t>オスイショリ</t>
    </rPh>
    <rPh sb="267" eb="269">
      <t>ゲンカ</t>
    </rPh>
    <rPh sb="271" eb="273">
      <t>ユウシュウ</t>
    </rPh>
    <rPh sb="273" eb="275">
      <t>スイリョウ</t>
    </rPh>
    <rPh sb="276" eb="278">
      <t>ゾウカ</t>
    </rPh>
    <rPh sb="281" eb="283">
      <t>ゲンショウ</t>
    </rPh>
    <rPh sb="289" eb="293">
      <t>オスイショリ</t>
    </rPh>
    <rPh sb="293" eb="294">
      <t>ヒ</t>
    </rPh>
    <rPh sb="295" eb="297">
      <t>ゾウカ</t>
    </rPh>
    <rPh sb="297" eb="299">
      <t>ケイコウ</t>
    </rPh>
    <rPh sb="302" eb="304">
      <t>コンゴ</t>
    </rPh>
    <rPh sb="305" eb="307">
      <t>ジョウショウ</t>
    </rPh>
    <rPh sb="308" eb="310">
      <t>ミコ</t>
    </rPh>
    <rPh sb="316" eb="321">
      <t>イジカンリヒ</t>
    </rPh>
    <rPh sb="322" eb="324">
      <t>シュクゲン</t>
    </rPh>
    <rPh sb="325" eb="327">
      <t>ケイゾク</t>
    </rPh>
    <rPh sb="329" eb="330">
      <t>ト</t>
    </rPh>
    <rPh sb="331" eb="332">
      <t>ク</t>
    </rPh>
    <rPh sb="333" eb="335">
      <t>ヒツヨウ</t>
    </rPh>
    <rPh sb="343" eb="345">
      <t>シセツ</t>
    </rPh>
    <rPh sb="345" eb="348">
      <t>リヨウリツ</t>
    </rPh>
    <rPh sb="350" eb="352">
      <t>シュウマツ</t>
    </rPh>
    <rPh sb="352" eb="355">
      <t>ショリジョウ</t>
    </rPh>
    <rPh sb="356" eb="361">
      <t>コウドショリカ</t>
    </rPh>
    <rPh sb="362" eb="364">
      <t>シンチョク</t>
    </rPh>
    <rPh sb="365" eb="366">
      <t>トモナ</t>
    </rPh>
    <rPh sb="367" eb="371">
      <t>ショリノウリョク</t>
    </rPh>
    <rPh sb="372" eb="373">
      <t>サ</t>
    </rPh>
    <rPh sb="377" eb="379">
      <t>ジョウショウ</t>
    </rPh>
    <rPh sb="379" eb="381">
      <t>ケイコウ</t>
    </rPh>
    <rPh sb="385" eb="388">
      <t>セイテンジ</t>
    </rPh>
    <rPh sb="388" eb="390">
      <t>ショリ</t>
    </rPh>
    <rPh sb="390" eb="392">
      <t>スイリョウ</t>
    </rPh>
    <rPh sb="393" eb="395">
      <t>ゲンショウ</t>
    </rPh>
    <rPh sb="398" eb="400">
      <t>ゲンショウ</t>
    </rPh>
    <rPh sb="407" eb="411">
      <t>スイセンカリツ</t>
    </rPh>
    <rPh sb="413" eb="414">
      <t>ミ</t>
    </rPh>
    <rPh sb="414" eb="417">
      <t>スイセンカ</t>
    </rPh>
    <rPh sb="417" eb="419">
      <t>セタイ</t>
    </rPh>
    <rPh sb="420" eb="421">
      <t>タイ</t>
    </rPh>
    <rPh sb="423" eb="425">
      <t>コベツ</t>
    </rPh>
    <rPh sb="425" eb="427">
      <t>ホウモン</t>
    </rPh>
    <rPh sb="429" eb="432">
      <t>スイセンカ</t>
    </rPh>
    <rPh sb="432" eb="434">
      <t>ソクシン</t>
    </rPh>
    <rPh sb="435" eb="437">
      <t>トリクミ</t>
    </rPh>
    <rPh sb="440" eb="442">
      <t>ジョウショウ</t>
    </rPh>
    <rPh sb="442" eb="444">
      <t>ケイコウ</t>
    </rPh>
    <phoneticPr fontId="4"/>
  </si>
  <si>
    <t>　単年度収支は黒字であり、累積欠損金も発生していません。企業債の償還が進み、保有資金が増加傾向にあることで、資金収支が改善しつつありますが、今後も水洗化率の向上に取り組み、使用料収入の確保に努めるとともに、施設の効率性を高め、維持管理費の縮減を図ります。
　施設・設備の更新投資にあたって、企業債を財源にせざるを得ない状況ではありますが、企業債残高の更なる減少に向け、施設規模の適正化や投資の平準化を図り、企業債借入を抑制する必要があると考えています。
　今後、令和2年度に策定した「亀岡市上下水道ビジョン」に沿って、持続可能な経営基盤の強化に取り組んでいくこととします。</t>
    <rPh sb="1" eb="4">
      <t>タンネンド</t>
    </rPh>
    <rPh sb="4" eb="6">
      <t>シュウシ</t>
    </rPh>
    <rPh sb="7" eb="9">
      <t>クロジ</t>
    </rPh>
    <rPh sb="13" eb="18">
      <t>ルイセキケッソンキン</t>
    </rPh>
    <rPh sb="19" eb="21">
      <t>ハッセイ</t>
    </rPh>
    <rPh sb="28" eb="31">
      <t>キギョウサイ</t>
    </rPh>
    <rPh sb="32" eb="34">
      <t>ショウカン</t>
    </rPh>
    <rPh sb="35" eb="36">
      <t>スス</t>
    </rPh>
    <rPh sb="38" eb="40">
      <t>ホユウ</t>
    </rPh>
    <rPh sb="40" eb="42">
      <t>シキン</t>
    </rPh>
    <rPh sb="43" eb="45">
      <t>ゾウカ</t>
    </rPh>
    <rPh sb="45" eb="47">
      <t>ケイコウ</t>
    </rPh>
    <rPh sb="54" eb="58">
      <t>シキンシュウシ</t>
    </rPh>
    <rPh sb="59" eb="61">
      <t>カイゼン</t>
    </rPh>
    <rPh sb="70" eb="72">
      <t>コンゴ</t>
    </rPh>
    <rPh sb="73" eb="77">
      <t>スイセンカリツ</t>
    </rPh>
    <rPh sb="78" eb="80">
      <t>コウジョウ</t>
    </rPh>
    <rPh sb="81" eb="82">
      <t>ト</t>
    </rPh>
    <rPh sb="83" eb="84">
      <t>ク</t>
    </rPh>
    <rPh sb="86" eb="91">
      <t>シヨウリョウシュウニュウ</t>
    </rPh>
    <rPh sb="92" eb="94">
      <t>カクホ</t>
    </rPh>
    <rPh sb="95" eb="96">
      <t>ツト</t>
    </rPh>
    <rPh sb="103" eb="105">
      <t>シセツ</t>
    </rPh>
    <rPh sb="106" eb="108">
      <t>コウリツ</t>
    </rPh>
    <rPh sb="108" eb="109">
      <t>セイ</t>
    </rPh>
    <rPh sb="110" eb="111">
      <t>タカ</t>
    </rPh>
    <rPh sb="113" eb="118">
      <t>イジカンリヒ</t>
    </rPh>
    <rPh sb="119" eb="121">
      <t>シュクゲン</t>
    </rPh>
    <rPh sb="122" eb="123">
      <t>ハカ</t>
    </rPh>
    <rPh sb="129" eb="131">
      <t>シセツ</t>
    </rPh>
    <rPh sb="132" eb="134">
      <t>セツビ</t>
    </rPh>
    <rPh sb="135" eb="137">
      <t>コウシン</t>
    </rPh>
    <rPh sb="137" eb="139">
      <t>トウシ</t>
    </rPh>
    <rPh sb="145" eb="148">
      <t>キギョウサイ</t>
    </rPh>
    <rPh sb="149" eb="151">
      <t>ザイゲン</t>
    </rPh>
    <rPh sb="156" eb="157">
      <t>エ</t>
    </rPh>
    <rPh sb="159" eb="161">
      <t>ジョウキョウ</t>
    </rPh>
    <rPh sb="169" eb="172">
      <t>キギョウサイ</t>
    </rPh>
    <rPh sb="172" eb="174">
      <t>ザンダカ</t>
    </rPh>
    <rPh sb="175" eb="176">
      <t>サラ</t>
    </rPh>
    <rPh sb="178" eb="180">
      <t>ゲンショウ</t>
    </rPh>
    <rPh sb="181" eb="182">
      <t>ム</t>
    </rPh>
    <rPh sb="184" eb="188">
      <t>シセツキボ</t>
    </rPh>
    <rPh sb="189" eb="192">
      <t>テキセイカ</t>
    </rPh>
    <rPh sb="193" eb="195">
      <t>トウシ</t>
    </rPh>
    <rPh sb="196" eb="199">
      <t>ヘイジュンカ</t>
    </rPh>
    <rPh sb="200" eb="201">
      <t>ハカ</t>
    </rPh>
    <rPh sb="203" eb="206">
      <t>キギョウサイ</t>
    </rPh>
    <rPh sb="206" eb="208">
      <t>カリイレ</t>
    </rPh>
    <rPh sb="209" eb="211">
      <t>ヨクセイ</t>
    </rPh>
    <rPh sb="213" eb="215">
      <t>ヒツヨウ</t>
    </rPh>
    <rPh sb="219" eb="220">
      <t>カンガ</t>
    </rPh>
    <rPh sb="228" eb="230">
      <t>コンゴ</t>
    </rPh>
    <rPh sb="231" eb="233">
      <t>レイワ</t>
    </rPh>
    <rPh sb="234" eb="236">
      <t>ネンド</t>
    </rPh>
    <rPh sb="237" eb="239">
      <t>サクテイ</t>
    </rPh>
    <rPh sb="242" eb="245">
      <t>カメオカシ</t>
    </rPh>
    <rPh sb="245" eb="249">
      <t>ジョウゲスイドウ</t>
    </rPh>
    <rPh sb="255" eb="256">
      <t>ソ</t>
    </rPh>
    <rPh sb="259" eb="261">
      <t>ジゾク</t>
    </rPh>
    <rPh sb="261" eb="263">
      <t>カノウ</t>
    </rPh>
    <rPh sb="264" eb="268">
      <t>ケイエイキバン</t>
    </rPh>
    <rPh sb="269" eb="271">
      <t>キョウカ</t>
    </rPh>
    <rPh sb="272" eb="273">
      <t>ト</t>
    </rPh>
    <rPh sb="274" eb="275">
      <t>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</si>
</sst>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F53-4FED-8548-5E7B954E3E4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0.14000000000000001</c:v>
                </c:pt>
                <c:pt idx="2">
                  <c:v>0.13</c:v>
                </c:pt>
                <c:pt idx="3">
                  <c:v>0.12</c:v>
                </c:pt>
                <c:pt idx="4">
                  <c:v>0.08</c:v>
                </c:pt>
              </c:numCache>
            </c:numRef>
          </c:val>
          <c:smooth val="0"/>
          <c:extLst>
            <c:ext xmlns:c16="http://schemas.microsoft.com/office/drawing/2014/chart" uri="{C3380CC4-5D6E-409C-BE32-E72D297353CC}">
              <c16:uniqueId val="{00000001-4F53-4FED-8548-5E7B954E3E4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59.23</c:v>
                </c:pt>
                <c:pt idx="1">
                  <c:v>61.69</c:v>
                </c:pt>
                <c:pt idx="2">
                  <c:v>65.33</c:v>
                </c:pt>
                <c:pt idx="3">
                  <c:v>70.540000000000006</c:v>
                </c:pt>
                <c:pt idx="4">
                  <c:v>68.75</c:v>
                </c:pt>
              </c:numCache>
            </c:numRef>
          </c:val>
          <c:extLst>
            <c:ext xmlns:c16="http://schemas.microsoft.com/office/drawing/2014/chart" uri="{C3380CC4-5D6E-409C-BE32-E72D297353CC}">
              <c16:uniqueId val="{00000000-FF78-400D-867F-A09A75695B4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58.12</c:v>
                </c:pt>
                <c:pt idx="1">
                  <c:v>58.83</c:v>
                </c:pt>
                <c:pt idx="2">
                  <c:v>56.51</c:v>
                </c:pt>
                <c:pt idx="3">
                  <c:v>57.04</c:v>
                </c:pt>
                <c:pt idx="4">
                  <c:v>60.78</c:v>
                </c:pt>
              </c:numCache>
            </c:numRef>
          </c:val>
          <c:smooth val="0"/>
          <c:extLst>
            <c:ext xmlns:c16="http://schemas.microsoft.com/office/drawing/2014/chart" uri="{C3380CC4-5D6E-409C-BE32-E72D297353CC}">
              <c16:uniqueId val="{00000001-FF78-400D-867F-A09A75695B4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94.24</c:v>
                </c:pt>
                <c:pt idx="1">
                  <c:v>94.15</c:v>
                </c:pt>
                <c:pt idx="2">
                  <c:v>95.9</c:v>
                </c:pt>
                <c:pt idx="3">
                  <c:v>96.3</c:v>
                </c:pt>
                <c:pt idx="4">
                  <c:v>96.59</c:v>
                </c:pt>
              </c:numCache>
            </c:numRef>
          </c:val>
          <c:extLst>
            <c:ext xmlns:c16="http://schemas.microsoft.com/office/drawing/2014/chart" uri="{C3380CC4-5D6E-409C-BE32-E72D297353CC}">
              <c16:uniqueId val="{00000000-FE1F-41E4-A9D1-EE9166242870}"/>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93.07</c:v>
                </c:pt>
                <c:pt idx="1">
                  <c:v>92.9</c:v>
                </c:pt>
                <c:pt idx="2">
                  <c:v>93.91</c:v>
                </c:pt>
                <c:pt idx="3">
                  <c:v>93.73</c:v>
                </c:pt>
                <c:pt idx="4">
                  <c:v>94.17</c:v>
                </c:pt>
              </c:numCache>
            </c:numRef>
          </c:val>
          <c:smooth val="0"/>
          <c:extLst>
            <c:ext xmlns:c16="http://schemas.microsoft.com/office/drawing/2014/chart" uri="{C3380CC4-5D6E-409C-BE32-E72D297353CC}">
              <c16:uniqueId val="{00000001-FE1F-41E4-A9D1-EE9166242870}"/>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104.54</c:v>
                </c:pt>
                <c:pt idx="1">
                  <c:v>120.09</c:v>
                </c:pt>
                <c:pt idx="2">
                  <c:v>123.26</c:v>
                </c:pt>
                <c:pt idx="3">
                  <c:v>118.87</c:v>
                </c:pt>
                <c:pt idx="4">
                  <c:v>116.58</c:v>
                </c:pt>
              </c:numCache>
            </c:numRef>
          </c:val>
          <c:extLst>
            <c:ext xmlns:c16="http://schemas.microsoft.com/office/drawing/2014/chart" uri="{C3380CC4-5D6E-409C-BE32-E72D297353CC}">
              <c16:uniqueId val="{00000000-2622-4E36-9B76-D4AADAE7E821}"/>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106.63</c:v>
                </c:pt>
                <c:pt idx="1">
                  <c:v>106.41</c:v>
                </c:pt>
                <c:pt idx="2">
                  <c:v>107.95</c:v>
                </c:pt>
                <c:pt idx="3">
                  <c:v>106.32</c:v>
                </c:pt>
                <c:pt idx="4">
                  <c:v>106.67</c:v>
                </c:pt>
              </c:numCache>
            </c:numRef>
          </c:val>
          <c:smooth val="0"/>
          <c:extLst>
            <c:ext xmlns:c16="http://schemas.microsoft.com/office/drawing/2014/chart" uri="{C3380CC4-5D6E-409C-BE32-E72D297353CC}">
              <c16:uniqueId val="{00000001-2622-4E36-9B76-D4AADAE7E821}"/>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42.17</c:v>
                </c:pt>
                <c:pt idx="1">
                  <c:v>43.77</c:v>
                </c:pt>
                <c:pt idx="2">
                  <c:v>45.35</c:v>
                </c:pt>
                <c:pt idx="3">
                  <c:v>46.87</c:v>
                </c:pt>
                <c:pt idx="4">
                  <c:v>48.49</c:v>
                </c:pt>
              </c:numCache>
            </c:numRef>
          </c:val>
          <c:extLst>
            <c:ext xmlns:c16="http://schemas.microsoft.com/office/drawing/2014/chart" uri="{C3380CC4-5D6E-409C-BE32-E72D297353CC}">
              <c16:uniqueId val="{00000000-028A-4DBF-8ECC-F4D3C9E375B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26.07</c:v>
                </c:pt>
                <c:pt idx="1">
                  <c:v>23.42</c:v>
                </c:pt>
                <c:pt idx="2">
                  <c:v>22.74</c:v>
                </c:pt>
                <c:pt idx="3">
                  <c:v>21.22</c:v>
                </c:pt>
                <c:pt idx="4">
                  <c:v>23.25</c:v>
                </c:pt>
              </c:numCache>
            </c:numRef>
          </c:val>
          <c:smooth val="0"/>
          <c:extLst>
            <c:ext xmlns:c16="http://schemas.microsoft.com/office/drawing/2014/chart" uri="{C3380CC4-5D6E-409C-BE32-E72D297353CC}">
              <c16:uniqueId val="{00000001-028A-4DBF-8ECC-F4D3C9E375B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61-434C-B030-F4A107C8318E}"/>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0.15</c:v>
                </c:pt>
                <c:pt idx="1">
                  <c:v>0.15</c:v>
                </c:pt>
                <c:pt idx="2">
                  <c:v>0.18</c:v>
                </c:pt>
                <c:pt idx="3">
                  <c:v>0.83</c:v>
                </c:pt>
                <c:pt idx="4">
                  <c:v>1.06</c:v>
                </c:pt>
              </c:numCache>
            </c:numRef>
          </c:val>
          <c:smooth val="0"/>
          <c:extLst>
            <c:ext xmlns:c16="http://schemas.microsoft.com/office/drawing/2014/chart" uri="{C3380CC4-5D6E-409C-BE32-E72D297353CC}">
              <c16:uniqueId val="{00000001-E961-434C-B030-F4A107C8318E}"/>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497-41A8-BDB3-213C5A102D2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26.43</c:v>
                </c:pt>
                <c:pt idx="1">
                  <c:v>25.32</c:v>
                </c:pt>
                <c:pt idx="2">
                  <c:v>1.03</c:v>
                </c:pt>
                <c:pt idx="3">
                  <c:v>1.35</c:v>
                </c:pt>
                <c:pt idx="4">
                  <c:v>3.68</c:v>
                </c:pt>
              </c:numCache>
            </c:numRef>
          </c:val>
          <c:smooth val="0"/>
          <c:extLst>
            <c:ext xmlns:c16="http://schemas.microsoft.com/office/drawing/2014/chart" uri="{C3380CC4-5D6E-409C-BE32-E72D297353CC}">
              <c16:uniqueId val="{00000001-E497-41A8-BDB3-213C5A102D2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28.04</c:v>
                </c:pt>
                <c:pt idx="1">
                  <c:v>40.78</c:v>
                </c:pt>
                <c:pt idx="2">
                  <c:v>39.36</c:v>
                </c:pt>
                <c:pt idx="3">
                  <c:v>38.130000000000003</c:v>
                </c:pt>
                <c:pt idx="4">
                  <c:v>58.79</c:v>
                </c:pt>
              </c:numCache>
            </c:numRef>
          </c:val>
          <c:extLst>
            <c:ext xmlns:c16="http://schemas.microsoft.com/office/drawing/2014/chart" uri="{C3380CC4-5D6E-409C-BE32-E72D297353CC}">
              <c16:uniqueId val="{00000000-747C-4572-8168-6084C12280D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72.44</c:v>
                </c:pt>
                <c:pt idx="1">
                  <c:v>78.56</c:v>
                </c:pt>
                <c:pt idx="2">
                  <c:v>80.5</c:v>
                </c:pt>
                <c:pt idx="3">
                  <c:v>71.540000000000006</c:v>
                </c:pt>
                <c:pt idx="4">
                  <c:v>67.86</c:v>
                </c:pt>
              </c:numCache>
            </c:numRef>
          </c:val>
          <c:smooth val="0"/>
          <c:extLst>
            <c:ext xmlns:c16="http://schemas.microsoft.com/office/drawing/2014/chart" uri="{C3380CC4-5D6E-409C-BE32-E72D297353CC}">
              <c16:uniqueId val="{00000001-747C-4572-8168-6084C12280D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769.54</c:v>
                </c:pt>
                <c:pt idx="1">
                  <c:v>728.31</c:v>
                </c:pt>
                <c:pt idx="2">
                  <c:v>661.79</c:v>
                </c:pt>
                <c:pt idx="3">
                  <c:v>494.96</c:v>
                </c:pt>
                <c:pt idx="4">
                  <c:v>410.36</c:v>
                </c:pt>
              </c:numCache>
            </c:numRef>
          </c:val>
          <c:extLst>
            <c:ext xmlns:c16="http://schemas.microsoft.com/office/drawing/2014/chart" uri="{C3380CC4-5D6E-409C-BE32-E72D297353CC}">
              <c16:uniqueId val="{00000000-C0D7-4B30-A906-37885EC015F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625.12</c:v>
                </c:pt>
                <c:pt idx="1">
                  <c:v>610.16999999999996</c:v>
                </c:pt>
                <c:pt idx="2">
                  <c:v>605.9</c:v>
                </c:pt>
                <c:pt idx="3">
                  <c:v>653.69000000000005</c:v>
                </c:pt>
                <c:pt idx="4">
                  <c:v>709.4</c:v>
                </c:pt>
              </c:numCache>
            </c:numRef>
          </c:val>
          <c:smooth val="0"/>
          <c:extLst>
            <c:ext xmlns:c16="http://schemas.microsoft.com/office/drawing/2014/chart" uri="{C3380CC4-5D6E-409C-BE32-E72D297353CC}">
              <c16:uniqueId val="{00000001-C0D7-4B30-A906-37885EC015F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109.89</c:v>
                </c:pt>
                <c:pt idx="1">
                  <c:v>100.06</c:v>
                </c:pt>
                <c:pt idx="2">
                  <c:v>99.93</c:v>
                </c:pt>
                <c:pt idx="3">
                  <c:v>95.6</c:v>
                </c:pt>
                <c:pt idx="4">
                  <c:v>100.06</c:v>
                </c:pt>
              </c:numCache>
            </c:numRef>
          </c:val>
          <c:extLst>
            <c:ext xmlns:c16="http://schemas.microsoft.com/office/drawing/2014/chart" uri="{C3380CC4-5D6E-409C-BE32-E72D297353CC}">
              <c16:uniqueId val="{00000000-336D-4FED-BCF9-600403BAA1F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89.74</c:v>
                </c:pt>
                <c:pt idx="1">
                  <c:v>88.37</c:v>
                </c:pt>
                <c:pt idx="2">
                  <c:v>89.41</c:v>
                </c:pt>
                <c:pt idx="3">
                  <c:v>88.05</c:v>
                </c:pt>
                <c:pt idx="4">
                  <c:v>91.14</c:v>
                </c:pt>
              </c:numCache>
            </c:numRef>
          </c:val>
          <c:smooth val="0"/>
          <c:extLst>
            <c:ext xmlns:c16="http://schemas.microsoft.com/office/drawing/2014/chart" uri="{C3380CC4-5D6E-409C-BE32-E72D297353CC}">
              <c16:uniqueId val="{00000001-336D-4FED-BCF9-600403BAA1F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177.66</c:v>
                </c:pt>
                <c:pt idx="1">
                  <c:v>193.59</c:v>
                </c:pt>
                <c:pt idx="2">
                  <c:v>196.46</c:v>
                </c:pt>
                <c:pt idx="3">
                  <c:v>203.83</c:v>
                </c:pt>
                <c:pt idx="4">
                  <c:v>193.51</c:v>
                </c:pt>
              </c:numCache>
            </c:numRef>
          </c:val>
          <c:extLst>
            <c:ext xmlns:c16="http://schemas.microsoft.com/office/drawing/2014/chart" uri="{C3380CC4-5D6E-409C-BE32-E72D297353CC}">
              <c16:uniqueId val="{00000000-2D24-4E07-836C-7E0868B1AAB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141.24</c:v>
                </c:pt>
                <c:pt idx="1">
                  <c:v>143.05000000000001</c:v>
                </c:pt>
                <c:pt idx="2">
                  <c:v>142.05000000000001</c:v>
                </c:pt>
                <c:pt idx="3">
                  <c:v>141.15</c:v>
                </c:pt>
                <c:pt idx="4">
                  <c:v>136.86000000000001</c:v>
                </c:pt>
              </c:numCache>
            </c:numRef>
          </c:val>
          <c:smooth val="0"/>
          <c:extLst>
            <c:ext xmlns:c16="http://schemas.microsoft.com/office/drawing/2014/chart" uri="{C3380CC4-5D6E-409C-BE32-E72D297353CC}">
              <c16:uniqueId val="{00000001-2D24-4E07-836C-7E0868B1AAB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京都府　亀岡市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Bc1</v>
      </c>
      <c r="X8" s="72"/>
      <c r="Y8" s="72"/>
      <c r="Z8" s="72"/>
      <c r="AA8" s="72"/>
      <c r="AB8" s="72"/>
      <c r="AC8" s="72"/>
      <c r="AD8" s="73" t="str">
        <f>データ!$M$6</f>
        <v>非設置</v>
      </c>
      <c r="AE8" s="73"/>
      <c r="AF8" s="73"/>
      <c r="AG8" s="73"/>
      <c r="AH8" s="73"/>
      <c r="AI8" s="73"/>
      <c r="AJ8" s="73"/>
      <c r="AK8" s="3"/>
      <c r="AL8" s="69">
        <f>データ!S6</f>
        <v>87847</v>
      </c>
      <c r="AM8" s="69"/>
      <c r="AN8" s="69"/>
      <c r="AO8" s="69"/>
      <c r="AP8" s="69"/>
      <c r="AQ8" s="69"/>
      <c r="AR8" s="69"/>
      <c r="AS8" s="69"/>
      <c r="AT8" s="68">
        <f>データ!T6</f>
        <v>224.8</v>
      </c>
      <c r="AU8" s="68"/>
      <c r="AV8" s="68"/>
      <c r="AW8" s="68"/>
      <c r="AX8" s="68"/>
      <c r="AY8" s="68"/>
      <c r="AZ8" s="68"/>
      <c r="BA8" s="68"/>
      <c r="BB8" s="68">
        <f>データ!U6</f>
        <v>390.78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64.790000000000006</v>
      </c>
      <c r="J10" s="68"/>
      <c r="K10" s="68"/>
      <c r="L10" s="68"/>
      <c r="M10" s="68"/>
      <c r="N10" s="68"/>
      <c r="O10" s="68"/>
      <c r="P10" s="68">
        <f>データ!P6</f>
        <v>84.45</v>
      </c>
      <c r="Q10" s="68"/>
      <c r="R10" s="68"/>
      <c r="S10" s="68"/>
      <c r="T10" s="68"/>
      <c r="U10" s="68"/>
      <c r="V10" s="68"/>
      <c r="W10" s="68">
        <f>データ!Q6</f>
        <v>87.28</v>
      </c>
      <c r="X10" s="68"/>
      <c r="Y10" s="68"/>
      <c r="Z10" s="68"/>
      <c r="AA10" s="68"/>
      <c r="AB10" s="68"/>
      <c r="AC10" s="68"/>
      <c r="AD10" s="69">
        <f>データ!R6</f>
        <v>2970</v>
      </c>
      <c r="AE10" s="69"/>
      <c r="AF10" s="69"/>
      <c r="AG10" s="69"/>
      <c r="AH10" s="69"/>
      <c r="AI10" s="69"/>
      <c r="AJ10" s="69"/>
      <c r="AK10" s="2"/>
      <c r="AL10" s="69">
        <f>データ!V6</f>
        <v>74093</v>
      </c>
      <c r="AM10" s="69"/>
      <c r="AN10" s="69"/>
      <c r="AO10" s="69"/>
      <c r="AP10" s="69"/>
      <c r="AQ10" s="69"/>
      <c r="AR10" s="69"/>
      <c r="AS10" s="69"/>
      <c r="AT10" s="68">
        <f>データ!W6</f>
        <v>12.05</v>
      </c>
      <c r="AU10" s="68"/>
      <c r="AV10" s="68"/>
      <c r="AW10" s="68"/>
      <c r="AX10" s="68"/>
      <c r="AY10" s="68"/>
      <c r="AZ10" s="68"/>
      <c r="BA10" s="68"/>
      <c r="BB10" s="68">
        <f>データ!X6</f>
        <v>6148.8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116</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117</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Zt2QWcMrbRPMBqQH30CB8dFcwt2aDjLJsP/tS45ni/wUfNPUOAIK5hHtOENVSt1nLv/TO6rBU6LHsxVYChvqdA==" saltValue="mcqH4+tl/mV5JkjenupB9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262064</v>
      </c>
      <c r="D6" s="33">
        <f t="shared" si="3"/>
        <v>46</v>
      </c>
      <c r="E6" s="33">
        <f t="shared" si="3"/>
        <v>17</v>
      </c>
      <c r="F6" s="33">
        <f t="shared" si="3"/>
        <v>1</v>
      </c>
      <c r="G6" s="33">
        <f t="shared" si="3"/>
        <v>0</v>
      </c>
      <c r="H6" s="33" t="str">
        <f t="shared" si="3"/>
        <v>京都府　亀岡市</v>
      </c>
      <c r="I6" s="33" t="str">
        <f t="shared" si="3"/>
        <v>法適用</v>
      </c>
      <c r="J6" s="33" t="str">
        <f t="shared" si="3"/>
        <v>下水道事業</v>
      </c>
      <c r="K6" s="33" t="str">
        <f t="shared" si="3"/>
        <v>公共下水道</v>
      </c>
      <c r="L6" s="33" t="str">
        <f t="shared" si="3"/>
        <v>Bc1</v>
      </c>
      <c r="M6" s="33" t="str">
        <f t="shared" si="3"/>
        <v>非設置</v>
      </c>
      <c r="N6" s="34" t="str">
        <f t="shared" si="3"/>
        <v>-</v>
      </c>
      <c r="O6" s="34">
        <f t="shared" si="3"/>
        <v>64.790000000000006</v>
      </c>
      <c r="P6" s="34">
        <f t="shared" si="3"/>
        <v>84.45</v>
      </c>
      <c r="Q6" s="34">
        <f t="shared" si="3"/>
        <v>87.28</v>
      </c>
      <c r="R6" s="34">
        <f t="shared" si="3"/>
        <v>2970</v>
      </c>
      <c r="S6" s="34">
        <f t="shared" si="3"/>
        <v>87847</v>
      </c>
      <c r="T6" s="34">
        <f t="shared" si="3"/>
        <v>224.8</v>
      </c>
      <c r="U6" s="34">
        <f t="shared" si="3"/>
        <v>390.78</v>
      </c>
      <c r="V6" s="34">
        <f t="shared" si="3"/>
        <v>74093</v>
      </c>
      <c r="W6" s="34">
        <f t="shared" si="3"/>
        <v>12.05</v>
      </c>
      <c r="X6" s="34">
        <f t="shared" si="3"/>
        <v>6148.8</v>
      </c>
      <c r="Y6" s="35">
        <f>IF(Y7="",NA(),Y7)</f>
        <v>104.54</v>
      </c>
      <c r="Z6" s="35">
        <f t="shared" ref="Z6:AH6" si="4">IF(Z7="",NA(),Z7)</f>
        <v>120.09</v>
      </c>
      <c r="AA6" s="35">
        <f t="shared" si="4"/>
        <v>123.26</v>
      </c>
      <c r="AB6" s="35">
        <f t="shared" si="4"/>
        <v>118.87</v>
      </c>
      <c r="AC6" s="35">
        <f t="shared" si="4"/>
        <v>116.58</v>
      </c>
      <c r="AD6" s="35">
        <f t="shared" si="4"/>
        <v>106.63</v>
      </c>
      <c r="AE6" s="35">
        <f t="shared" si="4"/>
        <v>106.41</v>
      </c>
      <c r="AF6" s="35">
        <f t="shared" si="4"/>
        <v>107.95</v>
      </c>
      <c r="AG6" s="35">
        <f t="shared" si="4"/>
        <v>106.32</v>
      </c>
      <c r="AH6" s="35">
        <f t="shared" si="4"/>
        <v>106.67</v>
      </c>
      <c r="AI6" s="34" t="str">
        <f>IF(AI7="","",IF(AI7="-","【-】","【"&amp;SUBSTITUTE(TEXT(AI7,"#,##0.00"),"-","△")&amp;"】"))</f>
        <v>【106.67】</v>
      </c>
      <c r="AJ6" s="34">
        <f>IF(AJ7="",NA(),AJ7)</f>
        <v>0</v>
      </c>
      <c r="AK6" s="34">
        <f t="shared" ref="AK6:AS6" si="5">IF(AK7="",NA(),AK7)</f>
        <v>0</v>
      </c>
      <c r="AL6" s="34">
        <f t="shared" si="5"/>
        <v>0</v>
      </c>
      <c r="AM6" s="34">
        <f t="shared" si="5"/>
        <v>0</v>
      </c>
      <c r="AN6" s="34">
        <f t="shared" si="5"/>
        <v>0</v>
      </c>
      <c r="AO6" s="35">
        <f t="shared" si="5"/>
        <v>26.43</v>
      </c>
      <c r="AP6" s="35">
        <f t="shared" si="5"/>
        <v>25.32</v>
      </c>
      <c r="AQ6" s="35">
        <f t="shared" si="5"/>
        <v>1.03</v>
      </c>
      <c r="AR6" s="35">
        <f t="shared" si="5"/>
        <v>1.35</v>
      </c>
      <c r="AS6" s="35">
        <f t="shared" si="5"/>
        <v>3.68</v>
      </c>
      <c r="AT6" s="34" t="str">
        <f>IF(AT7="","",IF(AT7="-","【-】","【"&amp;SUBSTITUTE(TEXT(AT7,"#,##0.00"),"-","△")&amp;"】"))</f>
        <v>【3.64】</v>
      </c>
      <c r="AU6" s="35">
        <f>IF(AU7="",NA(),AU7)</f>
        <v>28.04</v>
      </c>
      <c r="AV6" s="35">
        <f t="shared" ref="AV6:BD6" si="6">IF(AV7="",NA(),AV7)</f>
        <v>40.78</v>
      </c>
      <c r="AW6" s="35">
        <f t="shared" si="6"/>
        <v>39.36</v>
      </c>
      <c r="AX6" s="35">
        <f t="shared" si="6"/>
        <v>38.130000000000003</v>
      </c>
      <c r="AY6" s="35">
        <f t="shared" si="6"/>
        <v>58.79</v>
      </c>
      <c r="AZ6" s="35">
        <f t="shared" si="6"/>
        <v>72.44</v>
      </c>
      <c r="BA6" s="35">
        <f t="shared" si="6"/>
        <v>78.56</v>
      </c>
      <c r="BB6" s="35">
        <f t="shared" si="6"/>
        <v>80.5</v>
      </c>
      <c r="BC6" s="35">
        <f t="shared" si="6"/>
        <v>71.540000000000006</v>
      </c>
      <c r="BD6" s="35">
        <f t="shared" si="6"/>
        <v>67.86</v>
      </c>
      <c r="BE6" s="34" t="str">
        <f>IF(BE7="","",IF(BE7="-","【-】","【"&amp;SUBSTITUTE(TEXT(BE7,"#,##0.00"),"-","△")&amp;"】"))</f>
        <v>【67.52】</v>
      </c>
      <c r="BF6" s="35">
        <f>IF(BF7="",NA(),BF7)</f>
        <v>769.54</v>
      </c>
      <c r="BG6" s="35">
        <f t="shared" ref="BG6:BO6" si="7">IF(BG7="",NA(),BG7)</f>
        <v>728.31</v>
      </c>
      <c r="BH6" s="35">
        <f t="shared" si="7"/>
        <v>661.79</v>
      </c>
      <c r="BI6" s="35">
        <f t="shared" si="7"/>
        <v>494.96</v>
      </c>
      <c r="BJ6" s="35">
        <f t="shared" si="7"/>
        <v>410.36</v>
      </c>
      <c r="BK6" s="35">
        <f t="shared" si="7"/>
        <v>625.12</v>
      </c>
      <c r="BL6" s="35">
        <f t="shared" si="7"/>
        <v>610.16999999999996</v>
      </c>
      <c r="BM6" s="35">
        <f t="shared" si="7"/>
        <v>605.9</v>
      </c>
      <c r="BN6" s="35">
        <f t="shared" si="7"/>
        <v>653.69000000000005</v>
      </c>
      <c r="BO6" s="35">
        <f t="shared" si="7"/>
        <v>709.4</v>
      </c>
      <c r="BP6" s="34" t="str">
        <f>IF(BP7="","",IF(BP7="-","【-】","【"&amp;SUBSTITUTE(TEXT(BP7,"#,##0.00"),"-","△")&amp;"】"))</f>
        <v>【705.21】</v>
      </c>
      <c r="BQ6" s="35">
        <f>IF(BQ7="",NA(),BQ7)</f>
        <v>109.89</v>
      </c>
      <c r="BR6" s="35">
        <f t="shared" ref="BR6:BZ6" si="8">IF(BR7="",NA(),BR7)</f>
        <v>100.06</v>
      </c>
      <c r="BS6" s="35">
        <f t="shared" si="8"/>
        <v>99.93</v>
      </c>
      <c r="BT6" s="35">
        <f t="shared" si="8"/>
        <v>95.6</v>
      </c>
      <c r="BU6" s="35">
        <f t="shared" si="8"/>
        <v>100.06</v>
      </c>
      <c r="BV6" s="35">
        <f t="shared" si="8"/>
        <v>89.74</v>
      </c>
      <c r="BW6" s="35">
        <f t="shared" si="8"/>
        <v>88.37</v>
      </c>
      <c r="BX6" s="35">
        <f t="shared" si="8"/>
        <v>89.41</v>
      </c>
      <c r="BY6" s="35">
        <f t="shared" si="8"/>
        <v>88.05</v>
      </c>
      <c r="BZ6" s="35">
        <f t="shared" si="8"/>
        <v>91.14</v>
      </c>
      <c r="CA6" s="34" t="str">
        <f>IF(CA7="","",IF(CA7="-","【-】","【"&amp;SUBSTITUTE(TEXT(CA7,"#,##0.00"),"-","△")&amp;"】"))</f>
        <v>【98.96】</v>
      </c>
      <c r="CB6" s="35">
        <f>IF(CB7="",NA(),CB7)</f>
        <v>177.66</v>
      </c>
      <c r="CC6" s="35">
        <f t="shared" ref="CC6:CK6" si="9">IF(CC7="",NA(),CC7)</f>
        <v>193.59</v>
      </c>
      <c r="CD6" s="35">
        <f t="shared" si="9"/>
        <v>196.46</v>
      </c>
      <c r="CE6" s="35">
        <f t="shared" si="9"/>
        <v>203.83</v>
      </c>
      <c r="CF6" s="35">
        <f t="shared" si="9"/>
        <v>193.51</v>
      </c>
      <c r="CG6" s="35">
        <f t="shared" si="9"/>
        <v>141.24</v>
      </c>
      <c r="CH6" s="35">
        <f t="shared" si="9"/>
        <v>143.05000000000001</v>
      </c>
      <c r="CI6" s="35">
        <f t="shared" si="9"/>
        <v>142.05000000000001</v>
      </c>
      <c r="CJ6" s="35">
        <f t="shared" si="9"/>
        <v>141.15</v>
      </c>
      <c r="CK6" s="35">
        <f t="shared" si="9"/>
        <v>136.86000000000001</v>
      </c>
      <c r="CL6" s="34" t="str">
        <f>IF(CL7="","",IF(CL7="-","【-】","【"&amp;SUBSTITUTE(TEXT(CL7,"#,##0.00"),"-","△")&amp;"】"))</f>
        <v>【134.52】</v>
      </c>
      <c r="CM6" s="35">
        <f>IF(CM7="",NA(),CM7)</f>
        <v>59.23</v>
      </c>
      <c r="CN6" s="35">
        <f t="shared" ref="CN6:CV6" si="10">IF(CN7="",NA(),CN7)</f>
        <v>61.69</v>
      </c>
      <c r="CO6" s="35">
        <f t="shared" si="10"/>
        <v>65.33</v>
      </c>
      <c r="CP6" s="35">
        <f t="shared" si="10"/>
        <v>70.540000000000006</v>
      </c>
      <c r="CQ6" s="35">
        <f t="shared" si="10"/>
        <v>68.75</v>
      </c>
      <c r="CR6" s="35">
        <f t="shared" si="10"/>
        <v>58.12</v>
      </c>
      <c r="CS6" s="35">
        <f t="shared" si="10"/>
        <v>58.83</v>
      </c>
      <c r="CT6" s="35">
        <f t="shared" si="10"/>
        <v>56.51</v>
      </c>
      <c r="CU6" s="35">
        <f t="shared" si="10"/>
        <v>57.04</v>
      </c>
      <c r="CV6" s="35">
        <f t="shared" si="10"/>
        <v>60.78</v>
      </c>
      <c r="CW6" s="34" t="str">
        <f>IF(CW7="","",IF(CW7="-","【-】","【"&amp;SUBSTITUTE(TEXT(CW7,"#,##0.00"),"-","△")&amp;"】"))</f>
        <v>【59.57】</v>
      </c>
      <c r="CX6" s="35">
        <f>IF(CX7="",NA(),CX7)</f>
        <v>94.24</v>
      </c>
      <c r="CY6" s="35">
        <f t="shared" ref="CY6:DG6" si="11">IF(CY7="",NA(),CY7)</f>
        <v>94.15</v>
      </c>
      <c r="CZ6" s="35">
        <f t="shared" si="11"/>
        <v>95.9</v>
      </c>
      <c r="DA6" s="35">
        <f t="shared" si="11"/>
        <v>96.3</v>
      </c>
      <c r="DB6" s="35">
        <f t="shared" si="11"/>
        <v>96.59</v>
      </c>
      <c r="DC6" s="35">
        <f t="shared" si="11"/>
        <v>93.07</v>
      </c>
      <c r="DD6" s="35">
        <f t="shared" si="11"/>
        <v>92.9</v>
      </c>
      <c r="DE6" s="35">
        <f t="shared" si="11"/>
        <v>93.91</v>
      </c>
      <c r="DF6" s="35">
        <f t="shared" si="11"/>
        <v>93.73</v>
      </c>
      <c r="DG6" s="35">
        <f t="shared" si="11"/>
        <v>94.17</v>
      </c>
      <c r="DH6" s="34" t="str">
        <f>IF(DH7="","",IF(DH7="-","【-】","【"&amp;SUBSTITUTE(TEXT(DH7,"#,##0.00"),"-","△")&amp;"】"))</f>
        <v>【95.57】</v>
      </c>
      <c r="DI6" s="35">
        <f>IF(DI7="",NA(),DI7)</f>
        <v>42.17</v>
      </c>
      <c r="DJ6" s="35">
        <f t="shared" ref="DJ6:DR6" si="12">IF(DJ7="",NA(),DJ7)</f>
        <v>43.77</v>
      </c>
      <c r="DK6" s="35">
        <f t="shared" si="12"/>
        <v>45.35</v>
      </c>
      <c r="DL6" s="35">
        <f t="shared" si="12"/>
        <v>46.87</v>
      </c>
      <c r="DM6" s="35">
        <f t="shared" si="12"/>
        <v>48.49</v>
      </c>
      <c r="DN6" s="35">
        <f t="shared" si="12"/>
        <v>26.07</v>
      </c>
      <c r="DO6" s="35">
        <f t="shared" si="12"/>
        <v>23.42</v>
      </c>
      <c r="DP6" s="35">
        <f t="shared" si="12"/>
        <v>22.74</v>
      </c>
      <c r="DQ6" s="35">
        <f t="shared" si="12"/>
        <v>21.22</v>
      </c>
      <c r="DR6" s="35">
        <f t="shared" si="12"/>
        <v>23.25</v>
      </c>
      <c r="DS6" s="34" t="str">
        <f>IF(DS7="","",IF(DS7="-","【-】","【"&amp;SUBSTITUTE(TEXT(DS7,"#,##0.00"),"-","△")&amp;"】"))</f>
        <v>【36.52】</v>
      </c>
      <c r="DT6" s="34">
        <f>IF(DT7="",NA(),DT7)</f>
        <v>0</v>
      </c>
      <c r="DU6" s="34">
        <f t="shared" ref="DU6:EC6" si="13">IF(DU7="",NA(),DU7)</f>
        <v>0</v>
      </c>
      <c r="DV6" s="34">
        <f t="shared" si="13"/>
        <v>0</v>
      </c>
      <c r="DW6" s="34">
        <f t="shared" si="13"/>
        <v>0</v>
      </c>
      <c r="DX6" s="34">
        <f t="shared" si="13"/>
        <v>0</v>
      </c>
      <c r="DY6" s="35">
        <f t="shared" si="13"/>
        <v>0.15</v>
      </c>
      <c r="DZ6" s="35">
        <f t="shared" si="13"/>
        <v>0.15</v>
      </c>
      <c r="EA6" s="35">
        <f t="shared" si="13"/>
        <v>0.18</v>
      </c>
      <c r="EB6" s="35">
        <f t="shared" si="13"/>
        <v>0.83</v>
      </c>
      <c r="EC6" s="35">
        <f t="shared" si="13"/>
        <v>1.06</v>
      </c>
      <c r="ED6" s="34" t="str">
        <f>IF(ED7="","",IF(ED7="-","【-】","【"&amp;SUBSTITUTE(TEXT(ED7,"#,##0.00"),"-","△")&amp;"】"))</f>
        <v>【5.72】</v>
      </c>
      <c r="EE6" s="34">
        <f>IF(EE7="",NA(),EE7)</f>
        <v>0</v>
      </c>
      <c r="EF6" s="34">
        <f t="shared" ref="EF6:EN6" si="14">IF(EF7="",NA(),EF7)</f>
        <v>0</v>
      </c>
      <c r="EG6" s="34">
        <f t="shared" si="14"/>
        <v>0</v>
      </c>
      <c r="EH6" s="34">
        <f t="shared" si="14"/>
        <v>0</v>
      </c>
      <c r="EI6" s="34">
        <f t="shared" si="14"/>
        <v>0</v>
      </c>
      <c r="EJ6" s="35">
        <f t="shared" si="14"/>
        <v>0.1</v>
      </c>
      <c r="EK6" s="35">
        <f t="shared" si="14"/>
        <v>0.14000000000000001</v>
      </c>
      <c r="EL6" s="35">
        <f t="shared" si="14"/>
        <v>0.13</v>
      </c>
      <c r="EM6" s="35">
        <f t="shared" si="14"/>
        <v>0.12</v>
      </c>
      <c r="EN6" s="35">
        <f t="shared" si="14"/>
        <v>0.08</v>
      </c>
      <c r="EO6" s="34" t="str">
        <f>IF(EO7="","",IF(EO7="-","【-】","【"&amp;SUBSTITUTE(TEXT(EO7,"#,##0.00"),"-","△")&amp;"】"))</f>
        <v>【0.30】</v>
      </c>
    </row>
    <row r="7" spans="1:148" s="36" customFormat="1" x14ac:dyDescent="0.15">
      <c r="A7" s="28"/>
      <c r="B7" s="37">
        <v>2020</v>
      </c>
      <c r="C7" s="37">
        <v>262064</v>
      </c>
      <c r="D7" s="37">
        <v>46</v>
      </c>
      <c r="E7" s="37">
        <v>17</v>
      </c>
      <c r="F7" s="37">
        <v>1</v>
      </c>
      <c r="G7" s="37">
        <v>0</v>
      </c>
      <c r="H7" s="37" t="s">
        <v>96</v>
      </c>
      <c r="I7" s="37" t="s">
        <v>97</v>
      </c>
      <c r="J7" s="37" t="s">
        <v>98</v>
      </c>
      <c r="K7" s="37" t="s">
        <v>99</v>
      </c>
      <c r="L7" s="37" t="s">
        <v>100</v>
      </c>
      <c r="M7" s="37" t="s">
        <v>101</v>
      </c>
      <c r="N7" s="38" t="s">
        <v>102</v>
      </c>
      <c r="O7" s="38">
        <v>64.790000000000006</v>
      </c>
      <c r="P7" s="38">
        <v>84.45</v>
      </c>
      <c r="Q7" s="38">
        <v>87.28</v>
      </c>
      <c r="R7" s="38">
        <v>2970</v>
      </c>
      <c r="S7" s="38">
        <v>87847</v>
      </c>
      <c r="T7" s="38">
        <v>224.8</v>
      </c>
      <c r="U7" s="38">
        <v>390.78</v>
      </c>
      <c r="V7" s="38">
        <v>74093</v>
      </c>
      <c r="W7" s="38">
        <v>12.05</v>
      </c>
      <c r="X7" s="38">
        <v>6148.8</v>
      </c>
      <c r="Y7" s="38">
        <v>104.54</v>
      </c>
      <c r="Z7" s="38">
        <v>120.09</v>
      </c>
      <c r="AA7" s="38">
        <v>123.26</v>
      </c>
      <c r="AB7" s="38">
        <v>118.87</v>
      </c>
      <c r="AC7" s="38">
        <v>116.58</v>
      </c>
      <c r="AD7" s="38">
        <v>106.63</v>
      </c>
      <c r="AE7" s="38">
        <v>106.41</v>
      </c>
      <c r="AF7" s="38">
        <v>107.95</v>
      </c>
      <c r="AG7" s="38">
        <v>106.32</v>
      </c>
      <c r="AH7" s="38">
        <v>106.67</v>
      </c>
      <c r="AI7" s="38">
        <v>106.67</v>
      </c>
      <c r="AJ7" s="38">
        <v>0</v>
      </c>
      <c r="AK7" s="38">
        <v>0</v>
      </c>
      <c r="AL7" s="38">
        <v>0</v>
      </c>
      <c r="AM7" s="38">
        <v>0</v>
      </c>
      <c r="AN7" s="38">
        <v>0</v>
      </c>
      <c r="AO7" s="38">
        <v>26.43</v>
      </c>
      <c r="AP7" s="38">
        <v>25.32</v>
      </c>
      <c r="AQ7" s="38">
        <v>1.03</v>
      </c>
      <c r="AR7" s="38">
        <v>1.35</v>
      </c>
      <c r="AS7" s="38">
        <v>3.68</v>
      </c>
      <c r="AT7" s="38">
        <v>3.64</v>
      </c>
      <c r="AU7" s="38">
        <v>28.04</v>
      </c>
      <c r="AV7" s="38">
        <v>40.78</v>
      </c>
      <c r="AW7" s="38">
        <v>39.36</v>
      </c>
      <c r="AX7" s="38">
        <v>38.130000000000003</v>
      </c>
      <c r="AY7" s="38">
        <v>58.79</v>
      </c>
      <c r="AZ7" s="38">
        <v>72.44</v>
      </c>
      <c r="BA7" s="38">
        <v>78.56</v>
      </c>
      <c r="BB7" s="38">
        <v>80.5</v>
      </c>
      <c r="BC7" s="38">
        <v>71.540000000000006</v>
      </c>
      <c r="BD7" s="38">
        <v>67.86</v>
      </c>
      <c r="BE7" s="38">
        <v>67.52</v>
      </c>
      <c r="BF7" s="38">
        <v>769.54</v>
      </c>
      <c r="BG7" s="38">
        <v>728.31</v>
      </c>
      <c r="BH7" s="38">
        <v>661.79</v>
      </c>
      <c r="BI7" s="38">
        <v>494.96</v>
      </c>
      <c r="BJ7" s="38">
        <v>410.36</v>
      </c>
      <c r="BK7" s="38">
        <v>625.12</v>
      </c>
      <c r="BL7" s="38">
        <v>610.16999999999996</v>
      </c>
      <c r="BM7" s="38">
        <v>605.9</v>
      </c>
      <c r="BN7" s="38">
        <v>653.69000000000005</v>
      </c>
      <c r="BO7" s="38">
        <v>709.4</v>
      </c>
      <c r="BP7" s="38">
        <v>705.21</v>
      </c>
      <c r="BQ7" s="38">
        <v>109.89</v>
      </c>
      <c r="BR7" s="38">
        <v>100.06</v>
      </c>
      <c r="BS7" s="38">
        <v>99.93</v>
      </c>
      <c r="BT7" s="38">
        <v>95.6</v>
      </c>
      <c r="BU7" s="38">
        <v>100.06</v>
      </c>
      <c r="BV7" s="38">
        <v>89.74</v>
      </c>
      <c r="BW7" s="38">
        <v>88.37</v>
      </c>
      <c r="BX7" s="38">
        <v>89.41</v>
      </c>
      <c r="BY7" s="38">
        <v>88.05</v>
      </c>
      <c r="BZ7" s="38">
        <v>91.14</v>
      </c>
      <c r="CA7" s="38">
        <v>98.96</v>
      </c>
      <c r="CB7" s="38">
        <v>177.66</v>
      </c>
      <c r="CC7" s="38">
        <v>193.59</v>
      </c>
      <c r="CD7" s="38">
        <v>196.46</v>
      </c>
      <c r="CE7" s="38">
        <v>203.83</v>
      </c>
      <c r="CF7" s="38">
        <v>193.51</v>
      </c>
      <c r="CG7" s="38">
        <v>141.24</v>
      </c>
      <c r="CH7" s="38">
        <v>143.05000000000001</v>
      </c>
      <c r="CI7" s="38">
        <v>142.05000000000001</v>
      </c>
      <c r="CJ7" s="38">
        <v>141.15</v>
      </c>
      <c r="CK7" s="38">
        <v>136.86000000000001</v>
      </c>
      <c r="CL7" s="38">
        <v>134.52000000000001</v>
      </c>
      <c r="CM7" s="38">
        <v>59.23</v>
      </c>
      <c r="CN7" s="38">
        <v>61.69</v>
      </c>
      <c r="CO7" s="38">
        <v>65.33</v>
      </c>
      <c r="CP7" s="38">
        <v>70.540000000000006</v>
      </c>
      <c r="CQ7" s="38">
        <v>68.75</v>
      </c>
      <c r="CR7" s="38">
        <v>58.12</v>
      </c>
      <c r="CS7" s="38">
        <v>58.83</v>
      </c>
      <c r="CT7" s="38">
        <v>56.51</v>
      </c>
      <c r="CU7" s="38">
        <v>57.04</v>
      </c>
      <c r="CV7" s="38">
        <v>60.78</v>
      </c>
      <c r="CW7" s="38">
        <v>59.57</v>
      </c>
      <c r="CX7" s="38">
        <v>94.24</v>
      </c>
      <c r="CY7" s="38">
        <v>94.15</v>
      </c>
      <c r="CZ7" s="38">
        <v>95.9</v>
      </c>
      <c r="DA7" s="38">
        <v>96.3</v>
      </c>
      <c r="DB7" s="38">
        <v>96.59</v>
      </c>
      <c r="DC7" s="38">
        <v>93.07</v>
      </c>
      <c r="DD7" s="38">
        <v>92.9</v>
      </c>
      <c r="DE7" s="38">
        <v>93.91</v>
      </c>
      <c r="DF7" s="38">
        <v>93.73</v>
      </c>
      <c r="DG7" s="38">
        <v>94.17</v>
      </c>
      <c r="DH7" s="38">
        <v>95.57</v>
      </c>
      <c r="DI7" s="38">
        <v>42.17</v>
      </c>
      <c r="DJ7" s="38">
        <v>43.77</v>
      </c>
      <c r="DK7" s="38">
        <v>45.35</v>
      </c>
      <c r="DL7" s="38">
        <v>46.87</v>
      </c>
      <c r="DM7" s="38">
        <v>48.49</v>
      </c>
      <c r="DN7" s="38">
        <v>26.07</v>
      </c>
      <c r="DO7" s="38">
        <v>23.42</v>
      </c>
      <c r="DP7" s="38">
        <v>22.74</v>
      </c>
      <c r="DQ7" s="38">
        <v>21.22</v>
      </c>
      <c r="DR7" s="38">
        <v>23.25</v>
      </c>
      <c r="DS7" s="38">
        <v>36.520000000000003</v>
      </c>
      <c r="DT7" s="38">
        <v>0</v>
      </c>
      <c r="DU7" s="38">
        <v>0</v>
      </c>
      <c r="DV7" s="38">
        <v>0</v>
      </c>
      <c r="DW7" s="38">
        <v>0</v>
      </c>
      <c r="DX7" s="38">
        <v>0</v>
      </c>
      <c r="DY7" s="38">
        <v>0.15</v>
      </c>
      <c r="DZ7" s="38">
        <v>0.15</v>
      </c>
      <c r="EA7" s="38">
        <v>0.18</v>
      </c>
      <c r="EB7" s="38">
        <v>0.83</v>
      </c>
      <c r="EC7" s="38">
        <v>1.06</v>
      </c>
      <c r="ED7" s="38">
        <v>5.72</v>
      </c>
      <c r="EE7" s="38">
        <v>0</v>
      </c>
      <c r="EF7" s="38">
        <v>0</v>
      </c>
      <c r="EG7" s="38">
        <v>0</v>
      </c>
      <c r="EH7" s="38">
        <v>0</v>
      </c>
      <c r="EI7" s="38">
        <v>0</v>
      </c>
      <c r="EJ7" s="38">
        <v>0.1</v>
      </c>
      <c r="EK7" s="38">
        <v>0.14000000000000001</v>
      </c>
      <c r="EL7" s="38">
        <v>0.13</v>
      </c>
      <c r="EM7" s="38">
        <v>0.12</v>
      </c>
      <c r="EN7" s="38">
        <v>0.08</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亀岡市役所</cp:lastModifiedBy>
  <cp:lastPrinted>2022-01-11T04:40:18Z</cp:lastPrinted>
  <dcterms:created xsi:type="dcterms:W3CDTF">2021-12-03T07:14:58Z</dcterms:created>
  <dcterms:modified xsi:type="dcterms:W3CDTF">2022-01-13T09:54:06Z</dcterms:modified>
  <cp:category/>
</cp:coreProperties>
</file>