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v02\070700\◆健康づくり係\５介護予防関係\R7\6 高齢者通い場事業助成金\新様式　関係書類\"/>
    </mc:Choice>
  </mc:AlternateContent>
  <bookViews>
    <workbookView xWindow="0" yWindow="0" windowWidth="15345" windowHeight="5145"/>
  </bookViews>
  <sheets>
    <sheet name="1.事業実績報告書" sheetId="1" r:id="rId1"/>
    <sheet name="2.収支決算書" sheetId="11" r:id="rId2"/>
    <sheet name="参加者名簿兼出欠簿①" sheetId="8" r:id="rId3"/>
    <sheet name="参加者名簿兼出欠簿②" sheetId="9" r:id="rId4"/>
    <sheet name="参加者名簿兼出欠簿③" sheetId="10" r:id="rId5"/>
  </sheets>
  <definedNames>
    <definedName name="_xlnm.Print_Area" localSheetId="0">'1.事業実績報告書'!$A$1:$E$59</definedName>
    <definedName name="_xlnm.Print_Area" localSheetId="1">'2.収支決算書'!$A$1:$H$25</definedName>
    <definedName name="_xlnm.Print_Area" localSheetId="2">参加者名簿兼出欠簿①!$A$1:$X$30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9" i="10" l="1"/>
  <c r="U30" i="10"/>
  <c r="T26" i="10"/>
  <c r="T29" i="10" s="1"/>
  <c r="U26" i="10"/>
  <c r="T27" i="10"/>
  <c r="T30" i="10" s="1"/>
  <c r="U27" i="10"/>
  <c r="T14" i="10"/>
  <c r="U14" i="10"/>
  <c r="T15" i="10"/>
  <c r="U15" i="10"/>
  <c r="T3" i="10"/>
  <c r="I3" i="8"/>
  <c r="J3" i="8" s="1"/>
  <c r="K3" i="8" s="1"/>
  <c r="L3" i="8" s="1"/>
  <c r="M3" i="8" s="1"/>
  <c r="N3" i="8" s="1"/>
  <c r="O3" i="8" s="1"/>
  <c r="P3" i="8" s="1"/>
  <c r="Q3" i="8" s="1"/>
  <c r="R3" i="8" s="1"/>
  <c r="E24" i="11" l="1"/>
  <c r="D24" i="11"/>
  <c r="E18" i="11"/>
  <c r="E20" i="11" s="1"/>
  <c r="D18" i="11"/>
  <c r="D20" i="11" s="1"/>
  <c r="D25" i="11" s="1"/>
  <c r="E7" i="11"/>
  <c r="D7" i="11"/>
  <c r="E25" i="11" l="1"/>
  <c r="S30" i="10"/>
  <c r="O30" i="10"/>
  <c r="K30" i="10"/>
  <c r="G30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V27" i="10" s="1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V26" i="10" s="1"/>
  <c r="S15" i="10"/>
  <c r="R15" i="10"/>
  <c r="R30" i="10" s="1"/>
  <c r="Q15" i="10"/>
  <c r="Q30" i="10" s="1"/>
  <c r="P15" i="10"/>
  <c r="P30" i="10" s="1"/>
  <c r="O15" i="10"/>
  <c r="N15" i="10"/>
  <c r="N30" i="10" s="1"/>
  <c r="M15" i="10"/>
  <c r="M30" i="10" s="1"/>
  <c r="L15" i="10"/>
  <c r="L30" i="10" s="1"/>
  <c r="K15" i="10"/>
  <c r="J15" i="10"/>
  <c r="J30" i="10" s="1"/>
  <c r="I15" i="10"/>
  <c r="I30" i="10" s="1"/>
  <c r="H15" i="10"/>
  <c r="H30" i="10" s="1"/>
  <c r="G15" i="10"/>
  <c r="F15" i="10"/>
  <c r="F30" i="10" s="1"/>
  <c r="E15" i="10"/>
  <c r="E30" i="10" s="1"/>
  <c r="S14" i="10"/>
  <c r="S29" i="10" s="1"/>
  <c r="R14" i="10"/>
  <c r="R29" i="10" s="1"/>
  <c r="Q14" i="10"/>
  <c r="Q29" i="10" s="1"/>
  <c r="P14" i="10"/>
  <c r="P29" i="10" s="1"/>
  <c r="O14" i="10"/>
  <c r="O29" i="10" s="1"/>
  <c r="N14" i="10"/>
  <c r="N29" i="10" s="1"/>
  <c r="M14" i="10"/>
  <c r="M29" i="10" s="1"/>
  <c r="L14" i="10"/>
  <c r="L29" i="10" s="1"/>
  <c r="K14" i="10"/>
  <c r="K29" i="10" s="1"/>
  <c r="J14" i="10"/>
  <c r="J29" i="10" s="1"/>
  <c r="I14" i="10"/>
  <c r="I29" i="10" s="1"/>
  <c r="H14" i="10"/>
  <c r="H29" i="10" s="1"/>
  <c r="G14" i="10"/>
  <c r="G29" i="10" s="1"/>
  <c r="F14" i="10"/>
  <c r="F29" i="10" s="1"/>
  <c r="E14" i="10"/>
  <c r="E29" i="10" s="1"/>
  <c r="F3" i="10"/>
  <c r="F3" i="9"/>
  <c r="R30" i="9"/>
  <c r="N30" i="9"/>
  <c r="J30" i="9"/>
  <c r="F30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T15" i="9"/>
  <c r="T30" i="9" s="1"/>
  <c r="S15" i="9"/>
  <c r="S30" i="9" s="1"/>
  <c r="R15" i="9"/>
  <c r="Q15" i="9"/>
  <c r="Q30" i="9" s="1"/>
  <c r="P15" i="9"/>
  <c r="P30" i="9" s="1"/>
  <c r="O15" i="9"/>
  <c r="O30" i="9" s="1"/>
  <c r="N15" i="9"/>
  <c r="M15" i="9"/>
  <c r="M30" i="9" s="1"/>
  <c r="L15" i="9"/>
  <c r="K15" i="9"/>
  <c r="K30" i="9" s="1"/>
  <c r="J15" i="9"/>
  <c r="I15" i="9"/>
  <c r="I30" i="9" s="1"/>
  <c r="H15" i="9"/>
  <c r="H30" i="9" s="1"/>
  <c r="G15" i="9"/>
  <c r="G30" i="9" s="1"/>
  <c r="F15" i="9"/>
  <c r="E15" i="9"/>
  <c r="E30" i="9" s="1"/>
  <c r="T14" i="9"/>
  <c r="T29" i="9" s="1"/>
  <c r="S14" i="9"/>
  <c r="S29" i="9" s="1"/>
  <c r="R14" i="9"/>
  <c r="R29" i="9" s="1"/>
  <c r="Q14" i="9"/>
  <c r="Q29" i="9" s="1"/>
  <c r="P14" i="9"/>
  <c r="P29" i="9" s="1"/>
  <c r="O14" i="9"/>
  <c r="O29" i="9" s="1"/>
  <c r="N14" i="9"/>
  <c r="N29" i="9" s="1"/>
  <c r="M14" i="9"/>
  <c r="M29" i="9" s="1"/>
  <c r="L14" i="9"/>
  <c r="K14" i="9"/>
  <c r="K29" i="9" s="1"/>
  <c r="J14" i="9"/>
  <c r="J29" i="9" s="1"/>
  <c r="I14" i="9"/>
  <c r="I29" i="9" s="1"/>
  <c r="H14" i="9"/>
  <c r="H29" i="9" s="1"/>
  <c r="G14" i="9"/>
  <c r="G29" i="9" s="1"/>
  <c r="F14" i="9"/>
  <c r="F29" i="9" s="1"/>
  <c r="E14" i="9"/>
  <c r="E29" i="9" s="1"/>
  <c r="G3" i="9"/>
  <c r="H3" i="9" s="1"/>
  <c r="T26" i="8"/>
  <c r="T14" i="8"/>
  <c r="G3" i="8"/>
  <c r="S3" i="8" s="1"/>
  <c r="T3" i="8" s="1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T15" i="8"/>
  <c r="T30" i="8" s="1"/>
  <c r="S15" i="8"/>
  <c r="R15" i="8"/>
  <c r="Q15" i="8"/>
  <c r="P15" i="8"/>
  <c r="P30" i="8" s="1"/>
  <c r="O15" i="8"/>
  <c r="N15" i="8"/>
  <c r="M15" i="8"/>
  <c r="L15" i="8"/>
  <c r="K15" i="8"/>
  <c r="J15" i="8"/>
  <c r="I15" i="8"/>
  <c r="H15" i="8"/>
  <c r="G15" i="8"/>
  <c r="F15" i="8"/>
  <c r="E15" i="8"/>
  <c r="S14" i="8"/>
  <c r="R14" i="8"/>
  <c r="Q14" i="8"/>
  <c r="Q29" i="8" s="1"/>
  <c r="P14" i="8"/>
  <c r="P29" i="8" s="1"/>
  <c r="O14" i="8"/>
  <c r="O29" i="8" s="1"/>
  <c r="N14" i="8"/>
  <c r="M14" i="8"/>
  <c r="L14" i="8"/>
  <c r="K14" i="8"/>
  <c r="J14" i="8"/>
  <c r="I14" i="8"/>
  <c r="I29" i="8" s="1"/>
  <c r="H14" i="8"/>
  <c r="G14" i="8"/>
  <c r="F14" i="8"/>
  <c r="E14" i="8"/>
  <c r="L29" i="9" l="1"/>
  <c r="U29" i="9" s="1"/>
  <c r="V29" i="10" s="1"/>
  <c r="L30" i="9"/>
  <c r="U30" i="9" s="1"/>
  <c r="V30" i="10" s="1"/>
  <c r="U26" i="9"/>
  <c r="U27" i="9"/>
  <c r="V14" i="10"/>
  <c r="V15" i="10"/>
  <c r="G3" i="10"/>
  <c r="I3" i="9"/>
  <c r="K3" i="9" s="1"/>
  <c r="N3" i="9" s="1"/>
  <c r="O3" i="9" s="1"/>
  <c r="P3" i="9" s="1"/>
  <c r="Q3" i="9" s="1"/>
  <c r="R3" i="9" s="1"/>
  <c r="S3" i="9" s="1"/>
  <c r="T3" i="9" s="1"/>
  <c r="U14" i="9"/>
  <c r="U15" i="9"/>
  <c r="T29" i="8"/>
  <c r="S29" i="8"/>
  <c r="H30" i="8"/>
  <c r="H29" i="8"/>
  <c r="L30" i="8"/>
  <c r="L29" i="8"/>
  <c r="M29" i="8"/>
  <c r="F29" i="8"/>
  <c r="J29" i="8"/>
  <c r="N29" i="8"/>
  <c r="R29" i="8"/>
  <c r="G30" i="8"/>
  <c r="K30" i="8"/>
  <c r="O30" i="8"/>
  <c r="S30" i="8"/>
  <c r="G29" i="8"/>
  <c r="K29" i="8"/>
  <c r="U26" i="8"/>
  <c r="E29" i="8"/>
  <c r="V3" i="8"/>
  <c r="F30" i="8"/>
  <c r="J30" i="8"/>
  <c r="N30" i="8"/>
  <c r="R30" i="8"/>
  <c r="U27" i="8"/>
  <c r="E30" i="8"/>
  <c r="I30" i="8"/>
  <c r="M30" i="8"/>
  <c r="Q30" i="8"/>
  <c r="U14" i="8"/>
  <c r="U15" i="8"/>
  <c r="V3" i="9" l="1"/>
  <c r="I3" i="10"/>
  <c r="W30" i="9"/>
  <c r="U29" i="8"/>
  <c r="W29" i="8" s="1"/>
  <c r="U30" i="8"/>
  <c r="W30" i="8" s="1"/>
  <c r="J3" i="10" l="1"/>
  <c r="K3" i="10" s="1"/>
  <c r="L3" i="10" s="1"/>
  <c r="M3" i="10" s="1"/>
  <c r="N3" i="10" s="1"/>
  <c r="O3" i="10" s="1"/>
  <c r="P3" i="10" s="1"/>
  <c r="Q3" i="10" s="1"/>
  <c r="R3" i="10" s="1"/>
  <c r="S3" i="10" s="1"/>
  <c r="W29" i="9"/>
  <c r="W3" i="10" l="1"/>
  <c r="X29" i="10" s="1"/>
  <c r="X30" i="10" l="1"/>
</calcChain>
</file>

<file path=xl/sharedStrings.xml><?xml version="1.0" encoding="utf-8"?>
<sst xmlns="http://schemas.openxmlformats.org/spreadsheetml/2006/main" count="1144" uniqueCount="107">
  <si>
    <t>事業実施報告書及び収支決算書</t>
  </si>
  <si>
    <t>１　事業実施報告書</t>
  </si>
  <si>
    <t>月</t>
    <rPh sb="0" eb="1">
      <t>ツキ</t>
    </rPh>
    <phoneticPr fontId="1"/>
  </si>
  <si>
    <t>日
(曜日)</t>
    <rPh sb="0" eb="1">
      <t>ニチ</t>
    </rPh>
    <rPh sb="3" eb="5">
      <t>ヨウビ</t>
    </rPh>
    <phoneticPr fontId="1"/>
  </si>
  <si>
    <t>時間
○時～○時</t>
    <rPh sb="0" eb="2">
      <t>ジカン</t>
    </rPh>
    <rPh sb="4" eb="5">
      <t>ジ</t>
    </rPh>
    <rPh sb="7" eb="8">
      <t>ジ</t>
    </rPh>
    <phoneticPr fontId="1"/>
  </si>
  <si>
    <t>活動内容</t>
    <rPh sb="0" eb="2">
      <t>カツドウ</t>
    </rPh>
    <rPh sb="2" eb="4">
      <t>ナイヨウ</t>
    </rPh>
    <phoneticPr fontId="1"/>
  </si>
  <si>
    <t>備考</t>
    <rPh sb="0" eb="2">
      <t>ビコウ</t>
    </rPh>
    <phoneticPr fontId="1"/>
  </si>
  <si>
    <t>〈収入の部〉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</si>
  <si>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</si>
  <si>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</si>
  <si>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精算額</t>
    <rPh sb="0" eb="3">
      <t>セイサンガク</t>
    </rPh>
    <phoneticPr fontId="1"/>
  </si>
  <si>
    <t>内訳等</t>
    <rPh sb="0" eb="2">
      <t>ウチワケ</t>
    </rPh>
    <rPh sb="2" eb="3">
      <t>トウ</t>
    </rPh>
    <phoneticPr fontId="1"/>
  </si>
  <si>
    <t>(単位：円)</t>
    <rPh sb="1" eb="3">
      <t>タンイ</t>
    </rPh>
    <rPh sb="4" eb="5">
      <t>エン</t>
    </rPh>
    <phoneticPr fontId="1"/>
  </si>
  <si>
    <t>市助成金</t>
    <rPh sb="0" eb="4">
      <t>シジョセイキン</t>
    </rPh>
    <phoneticPr fontId="1"/>
  </si>
  <si>
    <t>参加者負担額</t>
    <rPh sb="0" eb="3">
      <t>サンカシャ</t>
    </rPh>
    <rPh sb="3" eb="6">
      <t>フタンガク</t>
    </rPh>
    <phoneticPr fontId="1"/>
  </si>
  <si>
    <t>その他</t>
    <rPh sb="2" eb="3">
      <t>タ</t>
    </rPh>
    <phoneticPr fontId="1"/>
  </si>
  <si>
    <t>〈支出の部〉</t>
    <rPh sb="1" eb="3">
      <t>シシュツ</t>
    </rPh>
    <rPh sb="4" eb="5">
      <t>ブ</t>
    </rPh>
    <phoneticPr fontId="1"/>
  </si>
  <si>
    <t>報償費</t>
    <rPh sb="0" eb="3">
      <t>ホウショウヒ</t>
    </rPh>
    <phoneticPr fontId="1"/>
  </si>
  <si>
    <t>通信費、保険料
(役務費)</t>
    <rPh sb="0" eb="3">
      <t>ツウシンヒ</t>
    </rPh>
    <rPh sb="4" eb="7">
      <t>ホケンリョウ</t>
    </rPh>
    <rPh sb="9" eb="12">
      <t>エキムヒ</t>
    </rPh>
    <phoneticPr fontId="1"/>
  </si>
  <si>
    <t>備品購入費</t>
    <rPh sb="0" eb="5">
      <t>ビヒンコウニュウヒ</t>
    </rPh>
    <phoneticPr fontId="1"/>
  </si>
  <si>
    <t>収入総合計</t>
    <rPh sb="0" eb="2">
      <t>シュウニュウ</t>
    </rPh>
    <rPh sb="2" eb="3">
      <t>ソウ</t>
    </rPh>
    <rPh sb="3" eb="5">
      <t>ゴウケイ</t>
    </rPh>
    <phoneticPr fontId="1"/>
  </si>
  <si>
    <t>消耗品費、
印刷費、
燃料費(需用費)</t>
    <rPh sb="0" eb="4">
      <t>ショウモウヒンヒ</t>
    </rPh>
    <rPh sb="6" eb="9">
      <t>インサツヒ</t>
    </rPh>
    <rPh sb="11" eb="14">
      <t>ネンリョウヒ</t>
    </rPh>
    <rPh sb="15" eb="18">
      <t>ジュヨウヒ</t>
    </rPh>
    <phoneticPr fontId="1"/>
  </si>
  <si>
    <t>参加者名簿兼出欠簿</t>
    <rPh sb="0" eb="3">
      <t>サンカシャ</t>
    </rPh>
    <rPh sb="3" eb="5">
      <t>メイボ</t>
    </rPh>
    <rPh sb="5" eb="6">
      <t>ケン</t>
    </rPh>
    <rPh sb="6" eb="9">
      <t>シュッケツボ</t>
    </rPh>
    <phoneticPr fontId="1"/>
  </si>
  <si>
    <t>№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</si>
  <si>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</si>
  <si>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</si>
  <si>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うち６５歳以上参加人数合計</t>
    <rPh sb="4" eb="5">
      <t>サイ</t>
    </rPh>
    <rPh sb="5" eb="7">
      <t>イジョウ</t>
    </rPh>
    <rPh sb="7" eb="9">
      <t>サンカ</t>
    </rPh>
    <rPh sb="9" eb="11">
      <t>ニンズウ</t>
    </rPh>
    <rPh sb="11" eb="13">
      <t>ゴウケイ</t>
    </rPh>
    <phoneticPr fontId="1"/>
  </si>
  <si>
    <t>年間平均</t>
    <rPh sb="0" eb="2">
      <t>ネンカン</t>
    </rPh>
    <rPh sb="2" eb="4">
      <t>ヘイキン</t>
    </rPh>
    <phoneticPr fontId="1"/>
  </si>
  <si>
    <t>亀岡市民→</t>
    <rPh sb="0" eb="4">
      <t>カメオカシミン</t>
    </rPh>
    <phoneticPr fontId="1"/>
  </si>
  <si>
    <t>亀岡市外→</t>
    <rPh sb="0" eb="4">
      <t>カメオカシガイ</t>
    </rPh>
    <phoneticPr fontId="1"/>
  </si>
  <si>
    <t>○</t>
    <phoneticPr fontId="1"/>
  </si>
  <si>
    <t>(亀岡市高齢者通い場事業)</t>
    <rPh sb="1" eb="4">
      <t>カメオカシ</t>
    </rPh>
    <rPh sb="4" eb="7">
      <t>コウレイシャ</t>
    </rPh>
    <rPh sb="7" eb="8">
      <t>カヨ</t>
    </rPh>
    <rPh sb="9" eb="10">
      <t>バ</t>
    </rPh>
    <rPh sb="10" eb="12">
      <t>ジギョウ</t>
    </rPh>
    <phoneticPr fontId="1"/>
  </si>
  <si>
    <t>助成対象外</t>
    <rPh sb="0" eb="5">
      <t>ジョセイタイショウガイ</t>
    </rPh>
    <phoneticPr fontId="1"/>
  </si>
  <si>
    <t>人件費</t>
    <rPh sb="0" eb="3">
      <t>ジンケンヒ</t>
    </rPh>
    <phoneticPr fontId="1"/>
  </si>
  <si>
    <t>食糧費</t>
    <rPh sb="0" eb="2">
      <t>ショクリョウ</t>
    </rPh>
    <rPh sb="2" eb="3">
      <t>ヒ</t>
    </rPh>
    <phoneticPr fontId="1"/>
  </si>
  <si>
    <t>委託料</t>
    <rPh sb="0" eb="3">
      <t>イタクリョウ</t>
    </rPh>
    <phoneticPr fontId="1"/>
  </si>
  <si>
    <t>支出総合計
(③＋④)</t>
    <rPh sb="0" eb="5">
      <t>シシュツソウゴウケイ</t>
    </rPh>
    <phoneticPr fontId="1"/>
  </si>
  <si>
    <t>小計　②</t>
    <rPh sb="0" eb="2">
      <t>ショウケイ</t>
    </rPh>
    <phoneticPr fontId="1"/>
  </si>
  <si>
    <t>小計　①</t>
    <rPh sb="0" eb="2">
      <t>ショウケイ</t>
    </rPh>
    <phoneticPr fontId="1"/>
  </si>
  <si>
    <t>総合計(①＋②)</t>
    <rPh sb="0" eb="1">
      <t>ソウ</t>
    </rPh>
    <rPh sb="1" eb="3">
      <t>ゴウケイ</t>
    </rPh>
    <phoneticPr fontId="1"/>
  </si>
  <si>
    <t>総合計</t>
    <rPh sb="0" eb="1">
      <t>ソウ</t>
    </rPh>
    <rPh sb="1" eb="3">
      <t>ゴウケイ</t>
    </rPh>
    <phoneticPr fontId="1"/>
  </si>
  <si>
    <t>会場使用料合計　①
(使用料及び貸借料)</t>
    <rPh sb="0" eb="5">
      <t>カイジョウシヨウリョウ</t>
    </rPh>
    <rPh sb="5" eb="7">
      <t>ゴウケイ</t>
    </rPh>
    <rPh sb="11" eb="15">
      <t>シヨウリョウオヨ</t>
    </rPh>
    <rPh sb="16" eb="18">
      <t>タイシャク</t>
    </rPh>
    <rPh sb="18" eb="19">
      <t>リョウ</t>
    </rPh>
    <phoneticPr fontId="1"/>
  </si>
  <si>
    <t>会場使用料以外の小計　②</t>
    <rPh sb="0" eb="2">
      <t>カイジョウ</t>
    </rPh>
    <rPh sb="2" eb="5">
      <t>シヨウリョウ</t>
    </rPh>
    <rPh sb="5" eb="7">
      <t>イガイ</t>
    </rPh>
    <rPh sb="8" eb="10">
      <t>ショウケイ</t>
    </rPh>
    <phoneticPr fontId="1"/>
  </si>
  <si>
    <t>2 収支決算書</t>
    <rPh sb="2" eb="4">
      <t>シュウシ</t>
    </rPh>
    <rPh sb="4" eb="7">
      <t>ケッサンショ</t>
    </rPh>
    <phoneticPr fontId="1"/>
  </si>
  <si>
    <r>
      <t xml:space="preserve">年齢
</t>
    </r>
    <r>
      <rPr>
        <sz val="11"/>
        <color theme="1"/>
        <rFont val="BIZ UDPゴシック"/>
        <family val="3"/>
        <charset val="128"/>
      </rPr>
      <t>(参加初回時点)</t>
    </r>
    <rPh sb="0" eb="2">
      <t>ネンレイ</t>
    </rPh>
    <rPh sb="4" eb="8">
      <t>サンカショカイ</t>
    </rPh>
    <rPh sb="8" eb="10">
      <t>ジテン</t>
    </rPh>
    <phoneticPr fontId="1"/>
  </si>
  <si>
    <t>①合計</t>
    <rPh sb="1" eb="3">
      <t>ゴウケイ</t>
    </rPh>
    <phoneticPr fontId="1"/>
  </si>
  <si>
    <t>②合計</t>
    <rPh sb="1" eb="3">
      <t>ゴウケイ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</si>
  <si>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4</t>
    </r>
    <r>
      <rPr>
        <sz val="11"/>
        <color theme="1"/>
        <rFont val="BIZ UDPゴシック"/>
        <family val="3"/>
        <charset val="128"/>
      </rPr>
      <t>　月</t>
    </r>
    <rPh sb="4" eb="5">
      <t>ツキ</t>
    </rPh>
    <phoneticPr fontId="1"/>
  </si>
  <si>
    <t>１～３０(水曜日)</t>
    <rPh sb="5" eb="8">
      <t>スイヨウビ</t>
    </rPh>
    <phoneticPr fontId="1"/>
  </si>
  <si>
    <t>１０時～１２時</t>
    <rPh sb="2" eb="3">
      <t>ジ</t>
    </rPh>
    <rPh sb="6" eb="7">
      <t>ジ</t>
    </rPh>
    <phoneticPr fontId="1"/>
  </si>
  <si>
    <t>体操・茶話会など</t>
    <rPh sb="0" eb="2">
      <t>タイソウ</t>
    </rPh>
    <rPh sb="3" eb="6">
      <t>サワカイ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</si>
  <si>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5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</si>
  <si>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t>１～３１(水曜日)</t>
    <rPh sb="5" eb="8">
      <t>スイヨウビ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</si>
  <si>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6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</si>
  <si>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7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</si>
  <si>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8　</t>
    </r>
    <r>
      <rPr>
        <sz val="11"/>
        <rFont val="BIZ UDPゴシック"/>
        <family val="3"/>
        <charset val="128"/>
      </rPr>
      <t>月</t>
    </r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</si>
  <si>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9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</si>
  <si>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r>
      <t>団体名：　</t>
    </r>
    <r>
      <rPr>
        <b/>
        <u/>
        <sz val="10.5"/>
        <color rgb="FFFF0000"/>
        <rFont val="BIZ UDPゴシック"/>
        <family val="3"/>
        <charset val="128"/>
      </rPr>
      <t>亀岡さわやかサロン　</t>
    </r>
    <rPh sb="5" eb="7">
      <t>カメオカ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</si>
  <si>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10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5" eb="6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</si>
  <si>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11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5" eb="6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</si>
  <si>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12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5" eb="6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</si>
  <si>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1</t>
    </r>
    <r>
      <rPr>
        <sz val="11"/>
        <color theme="1"/>
        <rFont val="BIZ UDPゴシック"/>
        <family val="3"/>
        <charset val="128"/>
      </rPr>
      <t>　月</t>
    </r>
    <rPh sb="4" eb="5">
      <t>ツキ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</si>
  <si>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2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</si>
  <si>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t>１～２８(水曜日)</t>
    <rPh sb="5" eb="8">
      <t>スイヨウビ</t>
    </rPh>
    <phoneticPr fontId="1"/>
  </si>
  <si>
    <r>
      <t>　　</t>
    </r>
    <r>
      <rPr>
        <b/>
        <sz val="11"/>
        <color rgb="FFFF0000"/>
        <rFont val="BIZ UDPゴシック"/>
        <family val="3"/>
        <charset val="128"/>
      </rPr>
      <t>3　</t>
    </r>
    <r>
      <rPr>
        <sz val="11"/>
        <rFont val="BIZ UDPゴシック"/>
        <family val="3"/>
        <charset val="128"/>
      </rPr>
      <t>月</t>
    </r>
    <r>
      <rPr>
        <sz val="11"/>
        <color theme="1"/>
        <rFont val="BIZ UDPゴシック"/>
        <family val="3"/>
        <charset val="128"/>
      </rPr>
      <t/>
    </r>
    <rPh sb="4" eb="5">
      <t>ツキ</t>
    </rPh>
    <phoneticPr fontId="1"/>
  </si>
  <si>
    <t>資料印刷代、インクカートリッジ代等</t>
    <rPh sb="0" eb="2">
      <t>シリョウ</t>
    </rPh>
    <rPh sb="2" eb="5">
      <t>インサツダイ</t>
    </rPh>
    <rPh sb="15" eb="16">
      <t>ダイ</t>
    </rPh>
    <rPh sb="16" eb="17">
      <t>トウ</t>
    </rPh>
    <phoneticPr fontId="1"/>
  </si>
  <si>
    <t>保険料</t>
    <rPh sb="0" eb="3">
      <t>ホケンリョウ</t>
    </rPh>
    <phoneticPr fontId="1"/>
  </si>
  <si>
    <t>茶話会(お菓子等)</t>
    <rPh sb="0" eb="3">
      <t>サワカイ</t>
    </rPh>
    <rPh sb="5" eb="7">
      <t>カシ</t>
    </rPh>
    <rPh sb="7" eb="8">
      <t>トウ</t>
    </rPh>
    <phoneticPr fontId="1"/>
  </si>
  <si>
    <t>亀岡　太郎</t>
    <rPh sb="0" eb="2">
      <t>カメオカ</t>
    </rPh>
    <rPh sb="3" eb="5">
      <t>タロウ</t>
    </rPh>
    <phoneticPr fontId="1"/>
  </si>
  <si>
    <t>亀岡市○○町</t>
    <rPh sb="0" eb="3">
      <t>カメオカシ</t>
    </rPh>
    <rPh sb="3" eb="6">
      <t>マルマルチョウ</t>
    </rPh>
    <phoneticPr fontId="1"/>
  </si>
  <si>
    <t>亀岡　次郎</t>
    <rPh sb="0" eb="2">
      <t>カメオカ</t>
    </rPh>
    <rPh sb="3" eb="5">
      <t>ジロウ</t>
    </rPh>
    <phoneticPr fontId="1"/>
  </si>
  <si>
    <t>亀岡　三郎</t>
    <rPh sb="0" eb="2">
      <t>カメオカ</t>
    </rPh>
    <rPh sb="3" eb="5">
      <t>サブロウ</t>
    </rPh>
    <phoneticPr fontId="1"/>
  </si>
  <si>
    <t>亀岡　花子</t>
    <rPh sb="0" eb="2">
      <t>カメオカ</t>
    </rPh>
    <rPh sb="3" eb="5">
      <t>ハナコ</t>
    </rPh>
    <phoneticPr fontId="1"/>
  </si>
  <si>
    <t>○○　○○</t>
    <phoneticPr fontId="1"/>
  </si>
  <si>
    <t>○</t>
  </si>
  <si>
    <t>△</t>
    <phoneticPr fontId="1"/>
  </si>
  <si>
    <t>計</t>
    <rPh sb="0" eb="1">
      <t>ケイ</t>
    </rPh>
    <phoneticPr fontId="1"/>
  </si>
  <si>
    <t>回</t>
    <rPh sb="0" eb="1">
      <t>カイ</t>
    </rPh>
    <phoneticPr fontId="1"/>
  </si>
  <si>
    <t>亀岡市民参加人数合計</t>
    <rPh sb="0" eb="3">
      <t>カメオカシ</t>
    </rPh>
    <rPh sb="3" eb="4">
      <t>ミン</t>
    </rPh>
    <rPh sb="4" eb="6">
      <t>サンカ</t>
    </rPh>
    <rPh sb="6" eb="8">
      <t>ニンズウ</t>
    </rPh>
    <rPh sb="8" eb="10">
      <t>ゴウケイ</t>
    </rPh>
    <phoneticPr fontId="1"/>
  </si>
  <si>
    <r>
      <t>団体名：</t>
    </r>
    <r>
      <rPr>
        <b/>
        <u/>
        <sz val="16"/>
        <color rgb="FFFF0000"/>
        <rFont val="BIZ UDPゴシック"/>
        <family val="3"/>
        <charset val="128"/>
      </rPr>
      <t>　亀岡さわやかサロン　</t>
    </r>
    <rPh sb="0" eb="3">
      <t>ダンタイメイ</t>
    </rPh>
    <phoneticPr fontId="1"/>
  </si>
  <si>
    <t>※支出総合計と同額</t>
    <rPh sb="1" eb="3">
      <t>シシュツ</t>
    </rPh>
    <rPh sb="3" eb="6">
      <t>ソウゴウケイ</t>
    </rPh>
    <rPh sb="7" eb="9">
      <t>ドウガク</t>
    </rPh>
    <phoneticPr fontId="1"/>
  </si>
  <si>
    <t>円</t>
    <rPh sb="0" eb="1">
      <t>エン</t>
    </rPh>
    <phoneticPr fontId="1"/>
  </si>
  <si>
    <t>)</t>
    <phoneticPr fontId="1"/>
  </si>
  <si>
    <t>※収入総合計と同額</t>
    <rPh sb="1" eb="3">
      <t>シュウニュウ</t>
    </rPh>
    <rPh sb="3" eb="6">
      <t>ソウゴウケイ</t>
    </rPh>
    <rPh sb="7" eb="9">
      <t>ドウガク</t>
    </rPh>
    <phoneticPr fontId="1"/>
  </si>
  <si>
    <t>※会場費の上限が１００，０００円、それ以外(消耗品など)
   の費用の上限が３０，０００円となります。</t>
    <rPh sb="1" eb="4">
      <t>カイジョウヒ</t>
    </rPh>
    <rPh sb="5" eb="7">
      <t>ジョウゲン</t>
    </rPh>
    <rPh sb="15" eb="16">
      <t>エン</t>
    </rPh>
    <rPh sb="19" eb="21">
      <t>イガイ</t>
    </rPh>
    <rPh sb="22" eb="25">
      <t>ショウモウヒン</t>
    </rPh>
    <rPh sb="33" eb="35">
      <t>ヒヨウ</t>
    </rPh>
    <rPh sb="36" eb="38">
      <t>ジョウゲン</t>
    </rPh>
    <rPh sb="45" eb="46">
      <t>エン</t>
    </rPh>
    <phoneticPr fontId="1"/>
  </si>
  <si>
    <t>消耗品費等</t>
    <rPh sb="0" eb="5">
      <t>ショウモウヒンヒトウ</t>
    </rPh>
    <phoneticPr fontId="1"/>
  </si>
  <si>
    <r>
      <t>団体名：　</t>
    </r>
    <r>
      <rPr>
        <b/>
        <u/>
        <sz val="16"/>
        <color rgb="FFFF0000"/>
        <rFont val="BIZ UDPゴシック"/>
        <family val="3"/>
        <charset val="128"/>
      </rPr>
      <t>亀岡さわやかサロン</t>
    </r>
    <r>
      <rPr>
        <b/>
        <u/>
        <sz val="16"/>
        <color theme="1"/>
        <rFont val="BIZ UDPゴシック"/>
        <family val="3"/>
        <charset val="128"/>
      </rPr>
      <t>　</t>
    </r>
    <rPh sb="0" eb="3">
      <t>ダンタイメイ</t>
    </rPh>
    <phoneticPr fontId="1"/>
  </si>
  <si>
    <t xml:space="preserve"> </t>
    <phoneticPr fontId="1"/>
  </si>
  <si>
    <t>月５００円×１８人×12か月＝１０８，０００円</t>
    <rPh sb="0" eb="1">
      <t>ツキ</t>
    </rPh>
    <rPh sb="4" eb="5">
      <t>エン</t>
    </rPh>
    <rPh sb="8" eb="9">
      <t>ニン</t>
    </rPh>
    <rPh sb="13" eb="14">
      <t>ゲツ</t>
    </rPh>
    <rPh sb="22" eb="23">
      <t>エン</t>
    </rPh>
    <phoneticPr fontId="1"/>
  </si>
  <si>
    <t>２，０００円×12か月＝２４，０００円</t>
    <rPh sb="5" eb="6">
      <t>エン</t>
    </rPh>
    <rPh sb="10" eb="11">
      <t>ゲツ</t>
    </rPh>
    <rPh sb="18" eb="19">
      <t>エン</t>
    </rPh>
    <phoneticPr fontId="1"/>
  </si>
  <si>
    <t>1回(2時間)3,000円×年間48回＝１44，０００円</t>
    <rPh sb="1" eb="2">
      <t>カイ</t>
    </rPh>
    <rPh sb="4" eb="6">
      <t>ジカン</t>
    </rPh>
    <rPh sb="12" eb="13">
      <t>エン</t>
    </rPh>
    <rPh sb="14" eb="16">
      <t>ネンカン</t>
    </rPh>
    <rPh sb="18" eb="19">
      <t>カイ</t>
    </rPh>
    <rPh sb="27" eb="28">
      <t>エン</t>
    </rPh>
    <phoneticPr fontId="1"/>
  </si>
  <si>
    <t>10日(土曜日)</t>
    <rPh sb="2" eb="3">
      <t>カ</t>
    </rPh>
    <rPh sb="4" eb="7">
      <t>ドヨウビ</t>
    </rPh>
    <phoneticPr fontId="1"/>
  </si>
  <si>
    <t>９時～１２時</t>
    <rPh sb="1" eb="2">
      <t>ジ</t>
    </rPh>
    <rPh sb="5" eb="6">
      <t>ジ</t>
    </rPh>
    <phoneticPr fontId="1"/>
  </si>
  <si>
    <t>発表会</t>
    <rPh sb="0" eb="3">
      <t>ハッピョウカイ</t>
    </rPh>
    <phoneticPr fontId="1"/>
  </si>
  <si>
    <t>１２日休み</t>
    <rPh sb="2" eb="3">
      <t>ニチ</t>
    </rPh>
    <rPh sb="3" eb="4">
      <t>ヤス</t>
    </rPh>
    <phoneticPr fontId="1"/>
  </si>
  <si>
    <t>29日休み</t>
    <rPh sb="2" eb="3">
      <t>ニチ</t>
    </rPh>
    <rPh sb="3" eb="4">
      <t>ヤス</t>
    </rPh>
    <phoneticPr fontId="1"/>
  </si>
  <si>
    <t>30日休み</t>
    <rPh sb="2" eb="3">
      <t>ニチ</t>
    </rPh>
    <rPh sb="3" eb="4">
      <t>ヤス</t>
    </rPh>
    <phoneticPr fontId="1"/>
  </si>
  <si>
    <t>6日休み</t>
    <rPh sb="1" eb="2">
      <t>カ</t>
    </rPh>
    <rPh sb="2" eb="3">
      <t>ヤス</t>
    </rPh>
    <phoneticPr fontId="1"/>
  </si>
  <si>
    <t>23日休み</t>
    <rPh sb="2" eb="3">
      <t>ニチ</t>
    </rPh>
    <rPh sb="3" eb="4">
      <t>ヤス</t>
    </rPh>
    <phoneticPr fontId="1"/>
  </si>
  <si>
    <t>助成対象</t>
    <rPh sb="0" eb="2">
      <t>ジョセイ</t>
    </rPh>
    <rPh sb="2" eb="4">
      <t>タイショウ</t>
    </rPh>
    <phoneticPr fontId="1"/>
  </si>
  <si>
    <t>会場使用料以外</t>
    <rPh sb="0" eb="5">
      <t>カイジョウシヨウリョウ</t>
    </rPh>
    <rPh sb="5" eb="7">
      <t>イガイ</t>
    </rPh>
    <phoneticPr fontId="1"/>
  </si>
  <si>
    <t>助成対象合計　③
(①＋②)</t>
    <rPh sb="0" eb="2">
      <t>ジョセイ</t>
    </rPh>
    <rPh sb="2" eb="4">
      <t>タイショウ</t>
    </rPh>
    <rPh sb="4" eb="6">
      <t>ゴウケイ</t>
    </rPh>
    <phoneticPr fontId="1"/>
  </si>
  <si>
    <t>助成対象外合計 ④</t>
    <rPh sb="0" eb="2">
      <t>ジョセイ</t>
    </rPh>
    <rPh sb="2" eb="4">
      <t>タイショウ</t>
    </rPh>
    <rPh sb="4" eb="5">
      <t>ガイ</t>
    </rPh>
    <rPh sb="5" eb="7">
      <t>ゴウケイ</t>
    </rPh>
    <phoneticPr fontId="1"/>
  </si>
  <si>
    <t>(助成対象経費内訳　　　　　　　　　　　　　　　　　　　</t>
    <rPh sb="3" eb="7">
      <t>タイショウケイヒ</t>
    </rPh>
    <phoneticPr fontId="1"/>
  </si>
  <si>
    <r>
      <t xml:space="preserve">うち、助成金充当額(１)
　　　　　　 </t>
    </r>
    <r>
      <rPr>
        <b/>
        <sz val="8"/>
        <color theme="1"/>
        <rFont val="BIZ UDPゴシック"/>
        <family val="3"/>
        <charset val="128"/>
      </rPr>
      <t>(千円以内切り捨て)</t>
    </r>
    <rPh sb="3" eb="6">
      <t>ジョセイキン</t>
    </rPh>
    <rPh sb="6" eb="9">
      <t>ジュウトウガク</t>
    </rPh>
    <phoneticPr fontId="1"/>
  </si>
  <si>
    <r>
      <rPr>
        <b/>
        <sz val="12"/>
        <color theme="1"/>
        <rFont val="BIZ UDPゴシック"/>
        <family val="3"/>
        <charset val="128"/>
      </rPr>
      <t>うち、助成対象経費(２)</t>
    </r>
    <r>
      <rPr>
        <b/>
        <sz val="11"/>
        <color theme="1"/>
        <rFont val="BIZ UDPゴシック"/>
        <family val="3"/>
        <charset val="128"/>
      </rPr>
      <t xml:space="preserve">
　   　　　</t>
    </r>
    <r>
      <rPr>
        <b/>
        <sz val="9"/>
        <color theme="1"/>
        <rFont val="BIZ UDPゴシック"/>
        <family val="3"/>
        <charset val="128"/>
      </rPr>
      <t>(千円以内切り捨て)</t>
    </r>
    <r>
      <rPr>
        <b/>
        <sz val="10"/>
        <color theme="1"/>
        <rFont val="BIZ UDPゴシック"/>
        <family val="3"/>
        <charset val="128"/>
      </rPr>
      <t/>
    </r>
    <rPh sb="3" eb="5">
      <t>ジョセイ</t>
    </rPh>
    <rPh sb="5" eb="7">
      <t>タイショウ</t>
    </rPh>
    <rPh sb="7" eb="9">
      <t>ケイヒ</t>
    </rPh>
    <rPh sb="21" eb="25">
      <t>センエンイナイ</t>
    </rPh>
    <rPh sb="25" eb="26">
      <t>キ</t>
    </rPh>
    <rPh sb="27" eb="28">
      <t>ス</t>
    </rPh>
    <phoneticPr fontId="1"/>
  </si>
  <si>
    <t>うち、助成対象経費の総額
　　　　　　　　　　(１)＋(２)
　　　　(千円以内切り捨て)</t>
    <rPh sb="3" eb="5">
      <t>ジョセイ</t>
    </rPh>
    <rPh sb="5" eb="7">
      <t>タイショウ</t>
    </rPh>
    <rPh sb="7" eb="9">
      <t>ケイヒ</t>
    </rPh>
    <rPh sb="10" eb="12">
      <t>ソウガク</t>
    </rPh>
    <rPh sb="36" eb="40">
      <t>センエンイナイ</t>
    </rPh>
    <rPh sb="40" eb="41">
      <t>キ</t>
    </rPh>
    <rPh sb="42" eb="43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</si>
</sst>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/d;@"/>
    <numFmt numFmtId="177" formatCode="General&quot;人&quot;"/>
    <numFmt numFmtId="178" formatCode="\ General"/>
    <numFmt numFmtId="179" formatCode="0.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u/>
      <sz val="14"/>
      <color theme="1"/>
      <name val="BIZ UDPゴシック"/>
      <family val="3"/>
      <charset val="128"/>
    </font>
    <font>
      <b/>
      <u/>
      <sz val="10.5"/>
      <color theme="1"/>
      <name val="BIZ UDPゴシック"/>
      <family val="3"/>
      <charset val="128"/>
    </font>
    <font>
      <b/>
      <u/>
      <sz val="16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b/>
      <u/>
      <sz val="10.5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FFDD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0" xfId="0" applyFont="1">
      <alignment vertical="center"/>
    </xf>
    <xf numFmtId="3" fontId="14" fillId="0" borderId="23" xfId="0" applyNumberFormat="1" applyFont="1" applyBorder="1" applyAlignment="1">
      <alignment horizontal="right" vertical="center" shrinkToFit="1"/>
    </xf>
    <xf numFmtId="3" fontId="14" fillId="0" borderId="24" xfId="0" applyNumberFormat="1" applyFont="1" applyBorder="1" applyAlignment="1">
      <alignment horizontal="right" vertical="center" shrinkToFit="1"/>
    </xf>
    <xf numFmtId="3" fontId="14" fillId="0" borderId="42" xfId="0" applyNumberFormat="1" applyFont="1" applyBorder="1" applyAlignment="1">
      <alignment horizontal="right" vertical="center" shrinkToFit="1"/>
    </xf>
    <xf numFmtId="3" fontId="14" fillId="0" borderId="47" xfId="0" applyNumberFormat="1" applyFont="1" applyBorder="1" applyAlignment="1">
      <alignment horizontal="right" vertical="center" shrinkToFit="1"/>
    </xf>
    <xf numFmtId="3" fontId="14" fillId="0" borderId="46" xfId="0" applyNumberFormat="1" applyFont="1" applyBorder="1" applyAlignment="1">
      <alignment horizontal="right" vertical="center" shrinkToFit="1"/>
    </xf>
    <xf numFmtId="3" fontId="14" fillId="0" borderId="50" xfId="0" applyNumberFormat="1" applyFont="1" applyBorder="1" applyAlignment="1">
      <alignment horizontal="right" vertical="center" shrinkToFit="1"/>
    </xf>
    <xf numFmtId="3" fontId="16" fillId="0" borderId="23" xfId="0" applyNumberFormat="1" applyFont="1" applyBorder="1" applyAlignment="1">
      <alignment horizontal="right" vertical="center" shrinkToFit="1"/>
    </xf>
    <xf numFmtId="3" fontId="16" fillId="0" borderId="46" xfId="0" applyNumberFormat="1" applyFont="1" applyBorder="1" applyAlignment="1">
      <alignment horizontal="right" vertical="center" shrinkToFit="1"/>
    </xf>
    <xf numFmtId="3" fontId="16" fillId="0" borderId="24" xfId="0" applyNumberFormat="1" applyFont="1" applyBorder="1" applyAlignment="1">
      <alignment horizontal="right" vertical="center" shrinkToFit="1"/>
    </xf>
    <xf numFmtId="3" fontId="16" fillId="0" borderId="50" xfId="0" applyNumberFormat="1" applyFont="1" applyBorder="1" applyAlignment="1">
      <alignment horizontal="right" vertical="center" shrinkToFit="1"/>
    </xf>
    <xf numFmtId="0" fontId="17" fillId="0" borderId="28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17" fillId="0" borderId="4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>
      <alignment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4" fillId="0" borderId="63" xfId="0" applyFont="1" applyBorder="1">
      <alignment vertical="center"/>
    </xf>
    <xf numFmtId="0" fontId="3" fillId="0" borderId="68" xfId="0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16" fillId="0" borderId="69" xfId="0" applyFont="1" applyFill="1" applyBorder="1" applyAlignment="1">
      <alignment horizontal="center" vertical="center" wrapText="1"/>
    </xf>
    <xf numFmtId="3" fontId="14" fillId="0" borderId="34" xfId="0" applyNumberFormat="1" applyFont="1" applyBorder="1" applyAlignment="1">
      <alignment horizontal="right" vertical="center" shrinkToFit="1"/>
    </xf>
    <xf numFmtId="3" fontId="14" fillId="0" borderId="35" xfId="0" applyNumberFormat="1" applyFont="1" applyBorder="1" applyAlignment="1">
      <alignment horizontal="right" vertical="center" shrinkToFit="1"/>
    </xf>
    <xf numFmtId="3" fontId="16" fillId="0" borderId="29" xfId="0" applyNumberFormat="1" applyFont="1" applyBorder="1" applyAlignment="1">
      <alignment horizontal="right" vertical="center" shrinkToFit="1"/>
    </xf>
    <xf numFmtId="3" fontId="16" fillId="0" borderId="60" xfId="0" applyNumberFormat="1" applyFont="1" applyBorder="1" applyAlignment="1">
      <alignment horizontal="right" vertical="center" shrinkToFit="1"/>
    </xf>
    <xf numFmtId="3" fontId="14" fillId="0" borderId="33" xfId="0" applyNumberFormat="1" applyFont="1" applyBorder="1" applyAlignment="1">
      <alignment horizontal="right" vertical="center" shrinkToFit="1"/>
    </xf>
    <xf numFmtId="3" fontId="14" fillId="0" borderId="67" xfId="0" applyNumberFormat="1" applyFont="1" applyBorder="1" applyAlignment="1">
      <alignment horizontal="right" vertical="center" shrinkToFit="1"/>
    </xf>
    <xf numFmtId="3" fontId="16" fillId="0" borderId="56" xfId="0" applyNumberFormat="1" applyFont="1" applyBorder="1" applyAlignment="1">
      <alignment horizontal="right" vertical="center" shrinkToFit="1"/>
    </xf>
    <xf numFmtId="3" fontId="16" fillId="0" borderId="59" xfId="0" applyNumberFormat="1" applyFont="1" applyBorder="1" applyAlignment="1">
      <alignment horizontal="right" vertical="center" shrinkToFit="1"/>
    </xf>
    <xf numFmtId="3" fontId="16" fillId="0" borderId="30" xfId="0" applyNumberFormat="1" applyFont="1" applyBorder="1" applyAlignment="1">
      <alignment horizontal="right" vertical="center" shrinkToFit="1"/>
    </xf>
    <xf numFmtId="3" fontId="16" fillId="3" borderId="29" xfId="0" applyNumberFormat="1" applyFont="1" applyFill="1" applyBorder="1" applyAlignment="1">
      <alignment horizontal="right" vertical="center" shrinkToFit="1"/>
    </xf>
    <xf numFmtId="3" fontId="21" fillId="3" borderId="71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3" fontId="16" fillId="4" borderId="43" xfId="0" applyNumberFormat="1" applyFont="1" applyFill="1" applyBorder="1" applyAlignment="1">
      <alignment horizontal="right" vertical="center" shrinkToFit="1"/>
    </xf>
    <xf numFmtId="3" fontId="16" fillId="4" borderId="42" xfId="0" applyNumberFormat="1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18" fillId="2" borderId="4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8" fillId="5" borderId="52" xfId="0" applyFont="1" applyFill="1" applyBorder="1">
      <alignment vertical="center"/>
    </xf>
    <xf numFmtId="0" fontId="18" fillId="5" borderId="2" xfId="0" applyFont="1" applyFill="1" applyBorder="1">
      <alignment vertical="center"/>
    </xf>
    <xf numFmtId="0" fontId="18" fillId="5" borderId="55" xfId="0" applyFont="1" applyFill="1" applyBorder="1">
      <alignment vertical="center"/>
    </xf>
    <xf numFmtId="0" fontId="18" fillId="5" borderId="17" xfId="0" applyFont="1" applyFill="1" applyBorder="1">
      <alignment vertical="center"/>
    </xf>
    <xf numFmtId="0" fontId="18" fillId="5" borderId="58" xfId="0" applyFont="1" applyFill="1" applyBorder="1">
      <alignment vertical="center"/>
    </xf>
    <xf numFmtId="0" fontId="18" fillId="5" borderId="28" xfId="0" applyFont="1" applyFill="1" applyBorder="1">
      <alignment vertical="center"/>
    </xf>
    <xf numFmtId="0" fontId="18" fillId="5" borderId="19" xfId="0" applyFont="1" applyFill="1" applyBorder="1">
      <alignment vertical="center"/>
    </xf>
    <xf numFmtId="0" fontId="18" fillId="5" borderId="54" xfId="0" applyFont="1" applyFill="1" applyBorder="1">
      <alignment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17" fillId="0" borderId="40" xfId="0" applyNumberFormat="1" applyFont="1" applyFill="1" applyBorder="1" applyAlignment="1">
      <alignment horizontal="center" vertical="center"/>
    </xf>
    <xf numFmtId="0" fontId="17" fillId="0" borderId="28" xfId="0" applyFont="1" applyFill="1" applyBorder="1">
      <alignment vertical="center"/>
    </xf>
    <xf numFmtId="0" fontId="14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11" fillId="0" borderId="78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3" fontId="21" fillId="0" borderId="31" xfId="0" applyNumberFormat="1" applyFont="1" applyFill="1" applyBorder="1" applyAlignment="1">
      <alignment horizontal="center" vertical="center" wrapText="1"/>
    </xf>
    <xf numFmtId="3" fontId="21" fillId="0" borderId="32" xfId="0" applyNumberFormat="1" applyFont="1" applyFill="1" applyBorder="1" applyAlignment="1">
      <alignment horizontal="center" vertical="center" wrapText="1"/>
    </xf>
    <xf numFmtId="176" fontId="18" fillId="2" borderId="19" xfId="0" applyNumberFormat="1" applyFont="1" applyFill="1" applyBorder="1" applyAlignment="1">
      <alignment horizontal="center" vertical="center"/>
    </xf>
    <xf numFmtId="176" fontId="14" fillId="2" borderId="4" xfId="0" applyNumberFormat="1" applyFont="1" applyFill="1" applyBorder="1" applyAlignment="1">
      <alignment horizontal="center" vertical="center"/>
    </xf>
    <xf numFmtId="176" fontId="18" fillId="2" borderId="4" xfId="0" applyNumberFormat="1" applyFont="1" applyFill="1" applyBorder="1" applyAlignment="1">
      <alignment horizontal="center" vertical="center" shrinkToFit="1"/>
    </xf>
    <xf numFmtId="176" fontId="15" fillId="2" borderId="4" xfId="0" applyNumberFormat="1" applyFont="1" applyFill="1" applyBorder="1" applyAlignment="1">
      <alignment horizontal="center" vertical="center" shrinkToFit="1"/>
    </xf>
    <xf numFmtId="176" fontId="14" fillId="2" borderId="5" xfId="0" applyNumberFormat="1" applyFont="1" applyFill="1" applyBorder="1" applyAlignment="1">
      <alignment horizontal="center" vertical="center" shrinkToFit="1"/>
    </xf>
    <xf numFmtId="176" fontId="15" fillId="2" borderId="19" xfId="0" applyNumberFormat="1" applyFont="1" applyFill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22" fillId="0" borderId="32" xfId="0" applyFont="1" applyFill="1" applyBorder="1" applyAlignment="1">
      <alignment horizontal="center" wrapText="1"/>
    </xf>
    <xf numFmtId="0" fontId="6" fillId="0" borderId="31" xfId="0" applyFont="1" applyFill="1" applyBorder="1" applyAlignment="1">
      <alignment horizontal="center" wrapText="1"/>
    </xf>
    <xf numFmtId="0" fontId="22" fillId="0" borderId="69" xfId="0" applyFont="1" applyFill="1" applyBorder="1" applyAlignment="1">
      <alignment horizontal="center" vertical="center" wrapText="1"/>
    </xf>
    <xf numFmtId="0" fontId="27" fillId="0" borderId="7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1" fillId="0" borderId="75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1" fillId="0" borderId="76" xfId="0" applyFont="1" applyBorder="1" applyAlignment="1">
      <alignment horizontal="left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53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2" borderId="52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3" fontId="14" fillId="0" borderId="52" xfId="0" applyNumberFormat="1" applyFont="1" applyFill="1" applyBorder="1" applyAlignment="1">
      <alignment horizontal="right" vertical="center"/>
    </xf>
    <xf numFmtId="3" fontId="14" fillId="0" borderId="41" xfId="0" applyNumberFormat="1" applyFont="1" applyFill="1" applyBorder="1" applyAlignment="1">
      <alignment horizontal="right" vertical="center"/>
    </xf>
    <xf numFmtId="3" fontId="16" fillId="0" borderId="20" xfId="0" applyNumberFormat="1" applyFont="1" applyFill="1" applyBorder="1" applyAlignment="1">
      <alignment horizontal="right" vertical="center"/>
    </xf>
    <xf numFmtId="3" fontId="16" fillId="0" borderId="22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3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 textRotation="255"/>
    </xf>
    <xf numFmtId="0" fontId="11" fillId="0" borderId="33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68" xfId="0" applyFont="1" applyFill="1" applyBorder="1" applyAlignment="1">
      <alignment horizontal="center" vertical="center" shrinkToFit="1"/>
    </xf>
    <xf numFmtId="3" fontId="14" fillId="0" borderId="52" xfId="0" applyNumberFormat="1" applyFont="1" applyBorder="1" applyAlignment="1">
      <alignment horizontal="right" vertical="center" shrinkToFit="1"/>
    </xf>
    <xf numFmtId="3" fontId="14" fillId="0" borderId="57" xfId="0" applyNumberFormat="1" applyFont="1" applyBorder="1" applyAlignment="1">
      <alignment horizontal="right" vertical="center" shrinkToFit="1"/>
    </xf>
    <xf numFmtId="3" fontId="16" fillId="0" borderId="20" xfId="0" applyNumberFormat="1" applyFont="1" applyBorder="1" applyAlignment="1">
      <alignment horizontal="right" vertical="center" shrinkToFit="1"/>
    </xf>
    <xf numFmtId="3" fontId="16" fillId="0" borderId="22" xfId="0" applyNumberFormat="1" applyFont="1" applyBorder="1" applyAlignment="1">
      <alignment horizontal="right" vertical="center" shrinkToFi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3" fillId="2" borderId="48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4" fillId="0" borderId="73" xfId="0" applyFont="1" applyBorder="1" applyAlignment="1">
      <alignment horizontal="center" wrapText="1"/>
    </xf>
    <xf numFmtId="0" fontId="4" fillId="0" borderId="72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 textRotation="255"/>
    </xf>
    <xf numFmtId="0" fontId="3" fillId="2" borderId="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8" fillId="5" borderId="52" xfId="0" applyNumberFormat="1" applyFont="1" applyFill="1" applyBorder="1" applyAlignment="1">
      <alignment horizontal="center" vertical="center"/>
    </xf>
    <xf numFmtId="0" fontId="18" fillId="5" borderId="36" xfId="0" applyNumberFormat="1" applyFont="1" applyFill="1" applyBorder="1" applyAlignment="1">
      <alignment horizontal="center" vertical="center"/>
    </xf>
    <xf numFmtId="179" fontId="18" fillId="5" borderId="18" xfId="0" applyNumberFormat="1" applyFont="1" applyFill="1" applyBorder="1" applyAlignment="1">
      <alignment horizontal="center" vertical="center"/>
    </xf>
    <xf numFmtId="179" fontId="18" fillId="5" borderId="25" xfId="0" applyNumberFormat="1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8" fillId="5" borderId="17" xfId="0" applyNumberFormat="1" applyFont="1" applyFill="1" applyBorder="1" applyAlignment="1">
      <alignment horizontal="center" vertical="center"/>
    </xf>
    <xf numFmtId="0" fontId="18" fillId="5" borderId="28" xfId="0" applyNumberFormat="1" applyFont="1" applyFill="1" applyBorder="1" applyAlignment="1">
      <alignment horizontal="center" vertical="center"/>
    </xf>
    <xf numFmtId="179" fontId="18" fillId="5" borderId="17" xfId="0" applyNumberFormat="1" applyFont="1" applyFill="1" applyBorder="1" applyAlignment="1">
      <alignment horizontal="center" vertical="center"/>
    </xf>
    <xf numFmtId="179" fontId="18" fillId="5" borderId="28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78" fontId="20" fillId="5" borderId="4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FFEC"/>
      <color rgb="FFC1FFDD"/>
      <color rgb="FF7DFFB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5</xdr:col>
      <xdr:colOff>176893</xdr:colOff>
      <xdr:row>2</xdr:row>
      <xdr:rowOff>22412</xdr:rowOff>
    </xdr:to>
    <xdr:sp macro="" textlink="">
      <xdr:nvSpPr>
        <xdr:cNvPr id="2" name="テキスト ボックス 1"/>
        <xdr:cNvSpPr txBox="1"/>
      </xdr:nvSpPr>
      <xdr:spPr>
        <a:xfrm>
          <a:off x="1924050" y="0"/>
          <a:ext cx="2558143" cy="403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20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同じ色の枠は同額</a:t>
          </a:r>
        </a:p>
      </xdr:txBody>
    </xdr:sp>
    <xdr:clientData/>
  </xdr:twoCellAnchor>
  <xdr:twoCellAnchor>
    <xdr:from>
      <xdr:col>2</xdr:col>
      <xdr:colOff>504825</xdr:colOff>
      <xdr:row>0</xdr:row>
      <xdr:rowOff>180976</xdr:rowOff>
    </xdr:from>
    <xdr:to>
      <xdr:col>2</xdr:col>
      <xdr:colOff>1089932</xdr:colOff>
      <xdr:row>14</xdr:row>
      <xdr:rowOff>17691</xdr:rowOff>
    </xdr:to>
    <xdr:sp macro="" textlink="">
      <xdr:nvSpPr>
        <xdr:cNvPr id="3" name="四角形吹き出し 2"/>
        <xdr:cNvSpPr/>
      </xdr:nvSpPr>
      <xdr:spPr>
        <a:xfrm>
          <a:off x="1087531" y="180976"/>
          <a:ext cx="585107" cy="5540509"/>
        </a:xfrm>
        <a:prstGeom prst="wedgeRectCallout">
          <a:avLst>
            <a:gd name="adj1" fmla="val 143261"/>
            <a:gd name="adj2" fmla="val -42174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lvl="0" algn="ctr"/>
          <a:r>
            <a:rPr kumimoji="1" lang="ja-JP" altLang="en-US" sz="18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予算額は、</a:t>
          </a:r>
          <a:r>
            <a:rPr kumimoji="1" lang="ja-JP" altLang="en-US" sz="18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申請時の金額</a:t>
          </a:r>
          <a:r>
            <a:rPr kumimoji="1" lang="ja-JP" altLang="en-US" sz="18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を記入して下さい。</a:t>
          </a:r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a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1306286</xdr:colOff>
      <xdr:row>20</xdr:row>
      <xdr:rowOff>81643</xdr:rowOff>
    </xdr:from>
    <xdr:to>
      <xdr:col>8</xdr:col>
      <xdr:colOff>144237</xdr:colOff>
      <xdr:row>21</xdr:row>
      <xdr:rowOff>297996</xdr:rowOff>
    </xdr:to>
    <xdr:grpSp>
      <xdr:nvGrpSpPr>
        <xdr:cNvPr id="4" name="グループ化 3"/>
        <xdr:cNvGrpSpPr/>
      </xdr:nvGrpSpPr>
      <xdr:grpSpPr>
        <a:xfrm>
          <a:off x="5620551" y="8945496"/>
          <a:ext cx="2625539" cy="720618"/>
          <a:chOff x="5324475" y="8953501"/>
          <a:chExt cx="1933990" cy="813426"/>
        </a:xfrm>
      </xdr:grpSpPr>
      <xdr:sp macro="" textlink="">
        <xdr:nvSpPr>
          <xdr:cNvPr id="5" name="角丸四角形吹き出し 4"/>
          <xdr:cNvSpPr/>
        </xdr:nvSpPr>
        <xdr:spPr>
          <a:xfrm>
            <a:off x="5324475" y="8953501"/>
            <a:ext cx="1809750" cy="798052"/>
          </a:xfrm>
          <a:prstGeom prst="wedgeRoundRectCallout">
            <a:avLst>
              <a:gd name="adj1" fmla="val 14565"/>
              <a:gd name="adj2" fmla="val -89427"/>
              <a:gd name="adj3" fmla="val 16667"/>
            </a:avLst>
          </a:prstGeom>
          <a:solidFill>
            <a:schemeClr val="bg1"/>
          </a:solidFill>
          <a:ln w="3810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vert" rtlCol="0" anchor="ctr" anchorCtr="0"/>
          <a:lstStyle/>
          <a:p>
            <a:pPr algn="l"/>
            <a:endParaRPr kumimoji="1" lang="ja-JP" altLang="en-US" sz="18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5372515" y="9052424"/>
            <a:ext cx="1885950" cy="7145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この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助成対象経費の総額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endParaRPr>
          </a:p>
          <a:p>
            <a:r>
              <a:rPr kumimoji="1" lang="ja-JP" altLang="en-US" sz="1400" b="1">
                <a:solidFill>
                  <a:schemeClr val="dk1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を表紙に記入してください。</a:t>
            </a:r>
            <a:endParaRPr lang="ja-JP" altLang="ja-JP" sz="140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103909</xdr:colOff>
      <xdr:row>7</xdr:row>
      <xdr:rowOff>17319</xdr:rowOff>
    </xdr:from>
    <xdr:to>
      <xdr:col>10</xdr:col>
      <xdr:colOff>329046</xdr:colOff>
      <xdr:row>11</xdr:row>
      <xdr:rowOff>155864</xdr:rowOff>
    </xdr:to>
    <xdr:sp macro="" textlink="">
      <xdr:nvSpPr>
        <xdr:cNvPr id="2" name="角丸四角形吹き出し 1"/>
        <xdr:cNvSpPr/>
      </xdr:nvSpPr>
      <xdr:spPr>
        <a:xfrm>
          <a:off x="6494318" y="2632364"/>
          <a:ext cx="3758046" cy="1870364"/>
        </a:xfrm>
        <a:prstGeom prst="wedgeRoundRectCallout">
          <a:avLst>
            <a:gd name="adj1" fmla="val -36883"/>
            <a:gd name="adj2" fmla="val 93224"/>
            <a:gd name="adj3" fmla="val 16667"/>
          </a:avLst>
        </a:prstGeom>
        <a:solidFill>
          <a:sysClr val="window" lastClr="FFFFFF"/>
        </a:solidFill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 u="sng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データで報告の方</a:t>
          </a:r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は、</a:t>
          </a:r>
          <a:endParaRPr kumimoji="1" lang="en-US" altLang="ja-JP" sz="2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色が入っているところは</a:t>
          </a:r>
          <a:endParaRPr kumimoji="1" lang="en-US" altLang="ja-JP" sz="2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自動計算されるので、</a:t>
          </a:r>
          <a:endParaRPr kumimoji="1" lang="en-US" altLang="ja-JP" sz="24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さわらないでください。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view="pageBreakPreview" zoomScaleNormal="100" zoomScaleSheetLayoutView="100" workbookViewId="0">
      <selection activeCell="D3" sqref="D3"/>
    </sheetView>
  </sheetViews>
  <sheetFormatPr defaultRowHeight="13.5" x14ac:dyDescent="0.4"/>
  <cols>
    <col min="1" max="1" width="8.625" style="2" customWidth="1"/>
    <col min="2" max="2" width="15.625" style="2" customWidth="1"/>
    <col min="3" max="3" width="20.625" style="2" customWidth="1"/>
    <col min="4" max="4" width="30.625" style="2" customWidth="1"/>
    <col min="5" max="5" width="10.625" style="2" customWidth="1"/>
    <col min="6" max="16384" width="9" style="2"/>
  </cols>
  <sheetData>
    <row r="1" spans="1:5" ht="18.75" customHeight="1" x14ac:dyDescent="0.4">
      <c r="A1" s="151" t="s">
        <v>0</v>
      </c>
      <c r="B1" s="151"/>
      <c r="C1" s="151"/>
      <c r="D1" s="151"/>
      <c r="E1" s="151"/>
    </row>
    <row r="3" spans="1:5" x14ac:dyDescent="0.4">
      <c r="A3" s="8" t="s">
        <v>1</v>
      </c>
    </row>
    <row r="4" spans="1:5" x14ac:dyDescent="0.4">
      <c r="A4" s="1"/>
      <c r="D4" s="48"/>
      <c r="E4" s="24" t="s">
        <v>57</v>
      </c>
    </row>
    <row r="5" spans="1:5" ht="5.0999999999999996" customHeight="1" thickBot="1" x14ac:dyDescent="0.45"/>
    <row r="6" spans="1:5" ht="30" customHeight="1" thickBot="1" x14ac:dyDescent="0.45">
      <c r="A6" s="23" t="s">
        <v>2</v>
      </c>
      <c r="B6" s="22" t="s">
        <v>3</v>
      </c>
      <c r="C6" s="5" t="s">
        <v>4</v>
      </c>
      <c r="D6" s="6" t="s">
        <v>5</v>
      </c>
      <c r="E6" s="7" t="s">
        <v>6</v>
      </c>
    </row>
    <row r="7" spans="1:5" ht="30" customHeight="1" x14ac:dyDescent="0.4">
      <c r="A7" s="152" t="s">
        <v>47</v>
      </c>
      <c r="B7" s="33" t="s">
        <v>48</v>
      </c>
      <c r="C7" s="34" t="s">
        <v>49</v>
      </c>
      <c r="D7" s="34" t="s">
        <v>50</v>
      </c>
      <c r="E7" s="127" t="s">
        <v>95</v>
      </c>
    </row>
    <row r="8" spans="1:5" ht="30" customHeight="1" x14ac:dyDescent="0.4">
      <c r="A8" s="153"/>
      <c r="B8" s="36"/>
      <c r="C8" s="37"/>
      <c r="D8" s="37"/>
      <c r="E8" s="128"/>
    </row>
    <row r="9" spans="1:5" ht="30" customHeight="1" x14ac:dyDescent="0.4">
      <c r="A9" s="153"/>
      <c r="B9" s="39"/>
      <c r="C9" s="40"/>
      <c r="D9" s="40"/>
      <c r="E9" s="129"/>
    </row>
    <row r="10" spans="1:5" ht="30" customHeight="1" thickBot="1" x14ac:dyDescent="0.45">
      <c r="A10" s="155"/>
      <c r="B10" s="42"/>
      <c r="C10" s="43"/>
      <c r="D10" s="43"/>
      <c r="E10" s="130"/>
    </row>
    <row r="11" spans="1:5" ht="30" customHeight="1" x14ac:dyDescent="0.4">
      <c r="A11" s="152" t="s">
        <v>51</v>
      </c>
      <c r="B11" s="33" t="s">
        <v>52</v>
      </c>
      <c r="C11" s="34" t="s">
        <v>49</v>
      </c>
      <c r="D11" s="34" t="s">
        <v>50</v>
      </c>
      <c r="E11" s="127" t="s">
        <v>97</v>
      </c>
    </row>
    <row r="12" spans="1:5" ht="30" customHeight="1" x14ac:dyDescent="0.4">
      <c r="A12" s="153"/>
      <c r="B12" s="36"/>
      <c r="C12" s="37"/>
      <c r="D12" s="37"/>
      <c r="E12" s="128"/>
    </row>
    <row r="13" spans="1:5" ht="30" customHeight="1" x14ac:dyDescent="0.4">
      <c r="A13" s="153"/>
      <c r="B13" s="39"/>
      <c r="C13" s="40"/>
      <c r="D13" s="40"/>
      <c r="E13" s="129"/>
    </row>
    <row r="14" spans="1:5" ht="30" customHeight="1" thickBot="1" x14ac:dyDescent="0.45">
      <c r="A14" s="155"/>
      <c r="B14" s="42"/>
      <c r="C14" s="43"/>
      <c r="D14" s="43"/>
      <c r="E14" s="130"/>
    </row>
    <row r="15" spans="1:5" ht="30" customHeight="1" x14ac:dyDescent="0.4">
      <c r="A15" s="152" t="s">
        <v>53</v>
      </c>
      <c r="B15" s="33" t="s">
        <v>48</v>
      </c>
      <c r="C15" s="34" t="s">
        <v>49</v>
      </c>
      <c r="D15" s="34" t="s">
        <v>50</v>
      </c>
      <c r="E15" s="127"/>
    </row>
    <row r="16" spans="1:5" ht="30" customHeight="1" x14ac:dyDescent="0.4">
      <c r="A16" s="153"/>
      <c r="B16" s="45"/>
      <c r="C16" s="46"/>
      <c r="D16" s="46"/>
      <c r="E16" s="131"/>
    </row>
    <row r="17" spans="1:5" ht="30" customHeight="1" x14ac:dyDescent="0.4">
      <c r="A17" s="153"/>
      <c r="B17" s="36"/>
      <c r="C17" s="37"/>
      <c r="D17" s="37"/>
      <c r="E17" s="128"/>
    </row>
    <row r="18" spans="1:5" ht="30" customHeight="1" thickBot="1" x14ac:dyDescent="0.45">
      <c r="A18" s="155"/>
      <c r="B18" s="42"/>
      <c r="C18" s="43"/>
      <c r="D18" s="43"/>
      <c r="E18" s="130"/>
    </row>
    <row r="19" spans="1:5" ht="30" customHeight="1" x14ac:dyDescent="0.4">
      <c r="A19" s="152" t="s">
        <v>54</v>
      </c>
      <c r="B19" s="33" t="s">
        <v>52</v>
      </c>
      <c r="C19" s="34" t="s">
        <v>49</v>
      </c>
      <c r="D19" s="34" t="s">
        <v>50</v>
      </c>
      <c r="E19" s="127"/>
    </row>
    <row r="20" spans="1:5" ht="30" customHeight="1" x14ac:dyDescent="0.4">
      <c r="A20" s="153"/>
      <c r="B20" s="45"/>
      <c r="C20" s="46"/>
      <c r="D20" s="46"/>
      <c r="E20" s="131"/>
    </row>
    <row r="21" spans="1:5" ht="30" customHeight="1" x14ac:dyDescent="0.4">
      <c r="A21" s="153"/>
      <c r="B21" s="36"/>
      <c r="C21" s="37"/>
      <c r="D21" s="37"/>
      <c r="E21" s="128"/>
    </row>
    <row r="22" spans="1:5" ht="30" customHeight="1" thickBot="1" x14ac:dyDescent="0.45">
      <c r="A22" s="155"/>
      <c r="B22" s="42"/>
      <c r="C22" s="43"/>
      <c r="D22" s="43"/>
      <c r="E22" s="130"/>
    </row>
    <row r="23" spans="1:5" ht="30" customHeight="1" x14ac:dyDescent="0.4">
      <c r="A23" s="152" t="s">
        <v>55</v>
      </c>
      <c r="B23" s="33" t="s">
        <v>52</v>
      </c>
      <c r="C23" s="34" t="s">
        <v>49</v>
      </c>
      <c r="D23" s="34" t="s">
        <v>50</v>
      </c>
      <c r="E23" s="127" t="s">
        <v>94</v>
      </c>
    </row>
    <row r="24" spans="1:5" ht="30" customHeight="1" x14ac:dyDescent="0.4">
      <c r="A24" s="153"/>
      <c r="B24" s="45"/>
      <c r="C24" s="46"/>
      <c r="D24" s="46"/>
      <c r="E24" s="131"/>
    </row>
    <row r="25" spans="1:5" ht="30" customHeight="1" x14ac:dyDescent="0.4">
      <c r="A25" s="153"/>
      <c r="B25" s="36"/>
      <c r="C25" s="37"/>
      <c r="D25" s="37"/>
      <c r="E25" s="128"/>
    </row>
    <row r="26" spans="1:5" ht="30" customHeight="1" thickBot="1" x14ac:dyDescent="0.45">
      <c r="A26" s="155"/>
      <c r="B26" s="42"/>
      <c r="C26" s="43"/>
      <c r="D26" s="43"/>
      <c r="E26" s="130"/>
    </row>
    <row r="27" spans="1:5" ht="30" customHeight="1" x14ac:dyDescent="0.4">
      <c r="A27" s="152" t="s">
        <v>56</v>
      </c>
      <c r="B27" s="33" t="s">
        <v>48</v>
      </c>
      <c r="C27" s="34" t="s">
        <v>49</v>
      </c>
      <c r="D27" s="34" t="s">
        <v>50</v>
      </c>
      <c r="E27" s="127" t="s">
        <v>98</v>
      </c>
    </row>
    <row r="28" spans="1:5" ht="30" customHeight="1" x14ac:dyDescent="0.4">
      <c r="A28" s="153"/>
      <c r="B28" s="45"/>
      <c r="C28" s="46"/>
      <c r="D28" s="46"/>
      <c r="E28" s="131"/>
    </row>
    <row r="29" spans="1:5" ht="30" customHeight="1" x14ac:dyDescent="0.4">
      <c r="A29" s="153"/>
      <c r="B29" s="36"/>
      <c r="C29" s="37"/>
      <c r="D29" s="37"/>
      <c r="E29" s="128"/>
    </row>
    <row r="30" spans="1:5" ht="30" customHeight="1" thickBot="1" x14ac:dyDescent="0.45">
      <c r="A30" s="155"/>
      <c r="B30" s="42"/>
      <c r="C30" s="43"/>
      <c r="D30" s="43"/>
      <c r="E30" s="130"/>
    </row>
    <row r="33" spans="1:5" x14ac:dyDescent="0.4">
      <c r="A33" s="1"/>
      <c r="D33" s="48"/>
      <c r="E33" s="24" t="s">
        <v>57</v>
      </c>
    </row>
    <row r="34" spans="1:5" ht="5.0999999999999996" customHeight="1" thickBot="1" x14ac:dyDescent="0.45"/>
    <row r="35" spans="1:5" ht="30" customHeight="1" thickBot="1" x14ac:dyDescent="0.45">
      <c r="A35" s="23" t="s">
        <v>2</v>
      </c>
      <c r="B35" s="22" t="s">
        <v>3</v>
      </c>
      <c r="C35" s="5" t="s">
        <v>4</v>
      </c>
      <c r="D35" s="6" t="s">
        <v>5</v>
      </c>
      <c r="E35" s="7" t="s">
        <v>6</v>
      </c>
    </row>
    <row r="36" spans="1:5" ht="30" customHeight="1" x14ac:dyDescent="0.4">
      <c r="A36" s="152" t="s">
        <v>58</v>
      </c>
      <c r="B36" s="33" t="s">
        <v>52</v>
      </c>
      <c r="C36" s="34" t="s">
        <v>49</v>
      </c>
      <c r="D36" s="34" t="s">
        <v>50</v>
      </c>
      <c r="E36" s="35"/>
    </row>
    <row r="37" spans="1:5" ht="30" customHeight="1" x14ac:dyDescent="0.4">
      <c r="A37" s="153"/>
      <c r="B37" s="124" t="s">
        <v>91</v>
      </c>
      <c r="C37" s="125" t="s">
        <v>92</v>
      </c>
      <c r="D37" s="125" t="s">
        <v>93</v>
      </c>
      <c r="E37" s="126"/>
    </row>
    <row r="38" spans="1:5" ht="30" customHeight="1" x14ac:dyDescent="0.4">
      <c r="A38" s="153"/>
      <c r="B38" s="39"/>
      <c r="C38" s="40"/>
      <c r="D38" s="40"/>
      <c r="E38" s="41"/>
    </row>
    <row r="39" spans="1:5" ht="30" customHeight="1" thickBot="1" x14ac:dyDescent="0.45">
      <c r="A39" s="155"/>
      <c r="B39" s="42"/>
      <c r="C39" s="43"/>
      <c r="D39" s="43"/>
      <c r="E39" s="44"/>
    </row>
    <row r="40" spans="1:5" ht="30" customHeight="1" x14ac:dyDescent="0.4">
      <c r="A40" s="152" t="s">
        <v>59</v>
      </c>
      <c r="B40" s="33" t="s">
        <v>48</v>
      </c>
      <c r="C40" s="34" t="s">
        <v>49</v>
      </c>
      <c r="D40" s="34" t="s">
        <v>50</v>
      </c>
      <c r="E40" s="35"/>
    </row>
    <row r="41" spans="1:5" ht="30" customHeight="1" x14ac:dyDescent="0.4">
      <c r="A41" s="153"/>
      <c r="B41" s="36"/>
      <c r="C41" s="37"/>
      <c r="D41" s="37"/>
      <c r="E41" s="38"/>
    </row>
    <row r="42" spans="1:5" ht="30" customHeight="1" x14ac:dyDescent="0.4">
      <c r="A42" s="153"/>
      <c r="B42" s="39"/>
      <c r="C42" s="40"/>
      <c r="D42" s="40"/>
      <c r="E42" s="41"/>
    </row>
    <row r="43" spans="1:5" ht="30" customHeight="1" thickBot="1" x14ac:dyDescent="0.45">
      <c r="A43" s="155"/>
      <c r="B43" s="42"/>
      <c r="C43" s="43"/>
      <c r="D43" s="43"/>
      <c r="E43" s="44"/>
    </row>
    <row r="44" spans="1:5" ht="30" customHeight="1" x14ac:dyDescent="0.4">
      <c r="A44" s="152" t="s">
        <v>60</v>
      </c>
      <c r="B44" s="33" t="s">
        <v>52</v>
      </c>
      <c r="C44" s="34" t="s">
        <v>49</v>
      </c>
      <c r="D44" s="34" t="s">
        <v>50</v>
      </c>
      <c r="E44" s="127" t="s">
        <v>96</v>
      </c>
    </row>
    <row r="45" spans="1:5" ht="30" customHeight="1" x14ac:dyDescent="0.4">
      <c r="A45" s="153"/>
      <c r="B45" s="45"/>
      <c r="C45" s="46"/>
      <c r="D45" s="46"/>
      <c r="E45" s="131"/>
    </row>
    <row r="46" spans="1:5" ht="30" customHeight="1" x14ac:dyDescent="0.4">
      <c r="A46" s="153"/>
      <c r="B46" s="36"/>
      <c r="C46" s="37"/>
      <c r="D46" s="37"/>
      <c r="E46" s="128"/>
    </row>
    <row r="47" spans="1:5" ht="30" customHeight="1" thickBot="1" x14ac:dyDescent="0.45">
      <c r="A47" s="155"/>
      <c r="B47" s="42"/>
      <c r="C47" s="43"/>
      <c r="D47" s="43"/>
      <c r="E47" s="130"/>
    </row>
    <row r="48" spans="1:5" ht="30" customHeight="1" x14ac:dyDescent="0.4">
      <c r="A48" s="152" t="s">
        <v>61</v>
      </c>
      <c r="B48" s="33" t="s">
        <v>52</v>
      </c>
      <c r="C48" s="34" t="s">
        <v>49</v>
      </c>
      <c r="D48" s="34" t="s">
        <v>50</v>
      </c>
      <c r="E48" s="127"/>
    </row>
    <row r="49" spans="1:5" ht="30" customHeight="1" x14ac:dyDescent="0.4">
      <c r="A49" s="153"/>
      <c r="B49" s="45"/>
      <c r="C49" s="46"/>
      <c r="D49" s="46"/>
      <c r="E49" s="47"/>
    </row>
    <row r="50" spans="1:5" ht="30" customHeight="1" x14ac:dyDescent="0.4">
      <c r="A50" s="153"/>
      <c r="B50" s="36"/>
      <c r="C50" s="37"/>
      <c r="D50" s="37"/>
      <c r="E50" s="38"/>
    </row>
    <row r="51" spans="1:5" ht="30" customHeight="1" thickBot="1" x14ac:dyDescent="0.45">
      <c r="A51" s="155"/>
      <c r="B51" s="42"/>
      <c r="C51" s="43"/>
      <c r="D51" s="43"/>
      <c r="E51" s="44"/>
    </row>
    <row r="52" spans="1:5" ht="30" customHeight="1" x14ac:dyDescent="0.4">
      <c r="A52" s="152" t="s">
        <v>62</v>
      </c>
      <c r="B52" s="33" t="s">
        <v>63</v>
      </c>
      <c r="C52" s="34" t="s">
        <v>49</v>
      </c>
      <c r="D52" s="34" t="s">
        <v>50</v>
      </c>
      <c r="E52" s="35"/>
    </row>
    <row r="53" spans="1:5" ht="30" customHeight="1" x14ac:dyDescent="0.4">
      <c r="A53" s="153"/>
      <c r="B53" s="45"/>
      <c r="C53" s="46"/>
      <c r="D53" s="46"/>
      <c r="E53" s="47"/>
    </row>
    <row r="54" spans="1:5" ht="30" customHeight="1" x14ac:dyDescent="0.4">
      <c r="A54" s="153"/>
      <c r="B54" s="36"/>
      <c r="C54" s="37"/>
      <c r="D54" s="37"/>
      <c r="E54" s="38"/>
    </row>
    <row r="55" spans="1:5" ht="30" customHeight="1" thickBot="1" x14ac:dyDescent="0.45">
      <c r="A55" s="155"/>
      <c r="B55" s="42"/>
      <c r="C55" s="43"/>
      <c r="D55" s="43"/>
      <c r="E55" s="44"/>
    </row>
    <row r="56" spans="1:5" ht="30" customHeight="1" x14ac:dyDescent="0.4">
      <c r="A56" s="152" t="s">
        <v>64</v>
      </c>
      <c r="B56" s="33" t="s">
        <v>52</v>
      </c>
      <c r="C56" s="34" t="s">
        <v>49</v>
      </c>
      <c r="D56" s="34" t="s">
        <v>50</v>
      </c>
      <c r="E56" s="35"/>
    </row>
    <row r="57" spans="1:5" ht="30" customHeight="1" x14ac:dyDescent="0.4">
      <c r="A57" s="153"/>
      <c r="B57" s="45"/>
      <c r="C57" s="46"/>
      <c r="D57" s="46"/>
      <c r="E57" s="47"/>
    </row>
    <row r="58" spans="1:5" ht="30" customHeight="1" x14ac:dyDescent="0.4">
      <c r="A58" s="153"/>
      <c r="B58" s="36"/>
      <c r="C58" s="37"/>
      <c r="D58" s="37"/>
      <c r="E58" s="38"/>
    </row>
    <row r="59" spans="1:5" ht="30" customHeight="1" thickBot="1" x14ac:dyDescent="0.45">
      <c r="A59" s="154"/>
      <c r="B59" s="42"/>
      <c r="C59" s="43"/>
      <c r="D59" s="43"/>
      <c r="E59" s="44"/>
    </row>
  </sheetData>
  <mergeCells count="13">
    <mergeCell ref="A1:E1"/>
    <mergeCell ref="A56:A59"/>
    <mergeCell ref="A36:A39"/>
    <mergeCell ref="A40:A43"/>
    <mergeCell ref="A44:A47"/>
    <mergeCell ref="A48:A51"/>
    <mergeCell ref="A52:A55"/>
    <mergeCell ref="A23:A26"/>
    <mergeCell ref="A27:A30"/>
    <mergeCell ref="A7:A10"/>
    <mergeCell ref="A11:A14"/>
    <mergeCell ref="A15:A18"/>
    <mergeCell ref="A19:A22"/>
  </mergeCells>
  <phoneticPr fontId="1"/>
  <printOptions horizontalCentered="1" verticalCentered="1"/>
  <pageMargins left="0.19685039370078741" right="0.19685039370078741" top="0" bottom="0" header="0.31496062992125984" footer="0.31496062992125984"/>
  <pageSetup paperSize="9" orientation="portrait" r:id="rId1"/>
  <headerFooter>
    <oddHeader>&amp;L&amp;"BIZ UDゴシック,標準"&amp;12     関係書類(第８条)</oddHeader>
  </headerFooter>
  <rowBreaks count="1" manualBreakCount="1">
    <brk id="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topLeftCell="A28" zoomScale="85" zoomScaleNormal="85" zoomScaleSheetLayoutView="70" workbookViewId="0">
      <selection activeCell="E4" sqref="E4"/>
    </sheetView>
  </sheetViews>
  <sheetFormatPr defaultRowHeight="13.5" x14ac:dyDescent="0.4"/>
  <cols>
    <col min="1" max="2" width="3.75" style="2" bestFit="1" customWidth="1"/>
    <col min="3" max="3" width="17.75" style="2" customWidth="1"/>
    <col min="4" max="5" width="15.625" style="2" customWidth="1"/>
    <col min="6" max="6" width="23.5" style="2" customWidth="1"/>
    <col min="7" max="7" width="20.625" style="2" customWidth="1"/>
    <col min="8" max="8" width="5.625" style="2" customWidth="1"/>
    <col min="9" max="16384" width="9" style="2"/>
  </cols>
  <sheetData>
    <row r="1" spans="1:25" s="21" customFormat="1" ht="15" customHeight="1" x14ac:dyDescent="0.4">
      <c r="A1" s="14" t="s">
        <v>43</v>
      </c>
    </row>
    <row r="2" spans="1:25" s="12" customFormat="1" ht="15" thickBot="1" x14ac:dyDescent="0.45">
      <c r="A2" s="12" t="s">
        <v>7</v>
      </c>
      <c r="F2" s="32" t="s">
        <v>12</v>
      </c>
      <c r="G2" s="32"/>
    </row>
    <row r="3" spans="1:25" ht="30" customHeight="1" x14ac:dyDescent="0.4">
      <c r="A3" s="156" t="s">
        <v>8</v>
      </c>
      <c r="B3" s="157"/>
      <c r="C3" s="158"/>
      <c r="D3" s="93" t="s">
        <v>9</v>
      </c>
      <c r="E3" s="94" t="s">
        <v>10</v>
      </c>
      <c r="F3" s="159" t="s">
        <v>11</v>
      </c>
      <c r="G3" s="160"/>
      <c r="H3" s="161"/>
      <c r="T3" s="122"/>
      <c r="U3" s="123"/>
      <c r="V3" s="123"/>
      <c r="W3" s="123"/>
      <c r="X3" s="123"/>
      <c r="Y3" s="123"/>
    </row>
    <row r="4" spans="1:25" ht="45" customHeight="1" x14ac:dyDescent="0.4">
      <c r="A4" s="162" t="s">
        <v>13</v>
      </c>
      <c r="B4" s="163"/>
      <c r="C4" s="164"/>
      <c r="D4" s="81">
        <v>130000</v>
      </c>
      <c r="E4" s="90">
        <v>130000</v>
      </c>
      <c r="F4" s="165" t="s">
        <v>84</v>
      </c>
      <c r="G4" s="166"/>
      <c r="H4" s="167"/>
    </row>
    <row r="5" spans="1:25" ht="45" customHeight="1" x14ac:dyDescent="0.4">
      <c r="A5" s="162" t="s">
        <v>14</v>
      </c>
      <c r="B5" s="163"/>
      <c r="C5" s="164"/>
      <c r="D5" s="81">
        <v>120000</v>
      </c>
      <c r="E5" s="83">
        <v>108000</v>
      </c>
      <c r="F5" s="168" t="s">
        <v>88</v>
      </c>
      <c r="G5" s="169"/>
      <c r="H5" s="170"/>
    </row>
    <row r="6" spans="1:25" ht="45" customHeight="1" thickBot="1" x14ac:dyDescent="0.45">
      <c r="A6" s="171" t="s">
        <v>15</v>
      </c>
      <c r="B6" s="172"/>
      <c r="C6" s="173"/>
      <c r="D6" s="82">
        <v>0</v>
      </c>
      <c r="E6" s="84">
        <v>12000</v>
      </c>
      <c r="F6" s="174"/>
      <c r="G6" s="175"/>
      <c r="H6" s="176"/>
    </row>
    <row r="7" spans="1:25" ht="50.1" customHeight="1" thickTop="1" thickBot="1" x14ac:dyDescent="0.45">
      <c r="A7" s="177" t="s">
        <v>20</v>
      </c>
      <c r="B7" s="178"/>
      <c r="C7" s="178"/>
      <c r="D7" s="51">
        <f>SUM(D4:D6)</f>
        <v>250000</v>
      </c>
      <c r="E7" s="101">
        <f>SUM(E4:E6)</f>
        <v>250000</v>
      </c>
      <c r="F7" s="179" t="s">
        <v>80</v>
      </c>
      <c r="G7" s="180"/>
      <c r="H7" s="181"/>
      <c r="I7" s="10"/>
    </row>
    <row r="8" spans="1:25" ht="9.9499999999999993" customHeight="1" thickTop="1" x14ac:dyDescent="0.4">
      <c r="C8" s="11"/>
      <c r="D8" s="19"/>
      <c r="E8" s="11"/>
      <c r="F8" s="10"/>
      <c r="G8" s="10"/>
    </row>
    <row r="9" spans="1:25" s="12" customFormat="1" ht="15" thickBot="1" x14ac:dyDescent="0.45">
      <c r="A9" s="12" t="s">
        <v>16</v>
      </c>
      <c r="D9" s="20"/>
      <c r="F9" s="32" t="s">
        <v>12</v>
      </c>
      <c r="G9" s="32"/>
    </row>
    <row r="10" spans="1:25" ht="30" customHeight="1" thickBot="1" x14ac:dyDescent="0.45">
      <c r="A10" s="182" t="s">
        <v>8</v>
      </c>
      <c r="B10" s="183"/>
      <c r="C10" s="184"/>
      <c r="D10" s="95" t="s">
        <v>9</v>
      </c>
      <c r="E10" s="96" t="s">
        <v>10</v>
      </c>
      <c r="F10" s="185" t="s">
        <v>11</v>
      </c>
      <c r="G10" s="185"/>
      <c r="H10" s="186"/>
    </row>
    <row r="11" spans="1:25" ht="30" customHeight="1" x14ac:dyDescent="0.4">
      <c r="A11" s="187" t="s">
        <v>99</v>
      </c>
      <c r="B11" s="191" t="s">
        <v>41</v>
      </c>
      <c r="C11" s="192"/>
      <c r="D11" s="195">
        <v>144000</v>
      </c>
      <c r="E11" s="197">
        <v>144000</v>
      </c>
      <c r="F11" s="199" t="s">
        <v>90</v>
      </c>
      <c r="G11" s="199"/>
      <c r="H11" s="200"/>
    </row>
    <row r="12" spans="1:25" ht="30" customHeight="1" thickBot="1" x14ac:dyDescent="0.2">
      <c r="A12" s="188"/>
      <c r="B12" s="193"/>
      <c r="C12" s="194"/>
      <c r="D12" s="196"/>
      <c r="E12" s="198"/>
      <c r="F12" s="147" t="s">
        <v>104</v>
      </c>
      <c r="G12" s="134">
        <v>100000</v>
      </c>
      <c r="H12" s="92" t="s">
        <v>81</v>
      </c>
    </row>
    <row r="13" spans="1:25" ht="45" customHeight="1" x14ac:dyDescent="0.4">
      <c r="A13" s="189"/>
      <c r="B13" s="187" t="s">
        <v>100</v>
      </c>
      <c r="C13" s="97" t="s">
        <v>17</v>
      </c>
      <c r="D13" s="85">
        <v>24000</v>
      </c>
      <c r="E13" s="88">
        <v>24000</v>
      </c>
      <c r="F13" s="202" t="s">
        <v>89</v>
      </c>
      <c r="G13" s="202"/>
      <c r="H13" s="203"/>
    </row>
    <row r="14" spans="1:25" ht="45" customHeight="1" x14ac:dyDescent="0.4">
      <c r="A14" s="189"/>
      <c r="B14" s="188"/>
      <c r="C14" s="98" t="s">
        <v>21</v>
      </c>
      <c r="D14" s="81">
        <v>50000</v>
      </c>
      <c r="E14" s="83">
        <v>50000</v>
      </c>
      <c r="F14" s="169" t="s">
        <v>65</v>
      </c>
      <c r="G14" s="169"/>
      <c r="H14" s="170"/>
    </row>
    <row r="15" spans="1:25" ht="45" customHeight="1" x14ac:dyDescent="0.4">
      <c r="A15" s="189"/>
      <c r="B15" s="188"/>
      <c r="C15" s="98" t="s">
        <v>18</v>
      </c>
      <c r="D15" s="81">
        <v>20000</v>
      </c>
      <c r="E15" s="83">
        <v>20000</v>
      </c>
      <c r="F15" s="169" t="s">
        <v>66</v>
      </c>
      <c r="G15" s="169"/>
      <c r="H15" s="170"/>
    </row>
    <row r="16" spans="1:25" ht="45" customHeight="1" x14ac:dyDescent="0.4">
      <c r="A16" s="189"/>
      <c r="B16" s="188"/>
      <c r="C16" s="99" t="s">
        <v>19</v>
      </c>
      <c r="D16" s="81">
        <v>0</v>
      </c>
      <c r="E16" s="83">
        <v>0</v>
      </c>
      <c r="F16" s="204"/>
      <c r="G16" s="205"/>
      <c r="H16" s="206"/>
    </row>
    <row r="17" spans="1:9" ht="45" customHeight="1" thickBot="1" x14ac:dyDescent="0.45">
      <c r="A17" s="189"/>
      <c r="B17" s="188"/>
      <c r="C17" s="100" t="s">
        <v>15</v>
      </c>
      <c r="D17" s="86">
        <v>0</v>
      </c>
      <c r="E17" s="89">
        <v>0</v>
      </c>
      <c r="F17" s="207"/>
      <c r="G17" s="207"/>
      <c r="H17" s="208"/>
    </row>
    <row r="18" spans="1:9" ht="35.1" customHeight="1" x14ac:dyDescent="0.15">
      <c r="A18" s="189"/>
      <c r="B18" s="188"/>
      <c r="C18" s="209" t="s">
        <v>42</v>
      </c>
      <c r="D18" s="211">
        <f>SUM(D13:D17)</f>
        <v>94000</v>
      </c>
      <c r="E18" s="213">
        <f>SUM(E13:E17)</f>
        <v>94000</v>
      </c>
      <c r="F18" s="148" t="s">
        <v>105</v>
      </c>
      <c r="G18" s="133">
        <v>30000</v>
      </c>
      <c r="H18" s="132" t="s">
        <v>81</v>
      </c>
    </row>
    <row r="19" spans="1:9" ht="30" customHeight="1" thickBot="1" x14ac:dyDescent="0.45">
      <c r="A19" s="189"/>
      <c r="B19" s="201"/>
      <c r="C19" s="210"/>
      <c r="D19" s="212"/>
      <c r="E19" s="214"/>
      <c r="F19" s="149" t="s">
        <v>103</v>
      </c>
      <c r="G19" s="80" t="s">
        <v>85</v>
      </c>
      <c r="H19" s="78" t="s">
        <v>82</v>
      </c>
    </row>
    <row r="20" spans="1:9" ht="50.1" customHeight="1" thickTop="1" thickBot="1" x14ac:dyDescent="0.45">
      <c r="A20" s="190"/>
      <c r="B20" s="215" t="s">
        <v>101</v>
      </c>
      <c r="C20" s="216"/>
      <c r="D20" s="52">
        <f>SUM(D11,D18)</f>
        <v>238000</v>
      </c>
      <c r="E20" s="87">
        <f>SUM(E11,E18)</f>
        <v>238000</v>
      </c>
      <c r="F20" s="150" t="s">
        <v>106</v>
      </c>
      <c r="G20" s="91">
        <v>130000</v>
      </c>
      <c r="H20" s="79" t="s">
        <v>81</v>
      </c>
    </row>
    <row r="21" spans="1:9" ht="39.950000000000003" customHeight="1" thickTop="1" x14ac:dyDescent="0.15">
      <c r="A21" s="232" t="s">
        <v>32</v>
      </c>
      <c r="B21" s="233" t="s">
        <v>33</v>
      </c>
      <c r="C21" s="234"/>
      <c r="D21" s="53">
        <v>0</v>
      </c>
      <c r="E21" s="56">
        <v>0</v>
      </c>
      <c r="F21" s="224"/>
      <c r="G21" s="224"/>
      <c r="H21" s="225"/>
    </row>
    <row r="22" spans="1:9" ht="39.950000000000003" customHeight="1" x14ac:dyDescent="0.4">
      <c r="A22" s="189"/>
      <c r="B22" s="235" t="s">
        <v>34</v>
      </c>
      <c r="C22" s="236"/>
      <c r="D22" s="49">
        <v>12000</v>
      </c>
      <c r="E22" s="55">
        <v>12000</v>
      </c>
      <c r="F22" s="237" t="s">
        <v>67</v>
      </c>
      <c r="G22" s="238"/>
      <c r="H22" s="239"/>
    </row>
    <row r="23" spans="1:9" ht="39.950000000000003" customHeight="1" thickBot="1" x14ac:dyDescent="0.2">
      <c r="A23" s="189"/>
      <c r="B23" s="217" t="s">
        <v>35</v>
      </c>
      <c r="C23" s="218"/>
      <c r="D23" s="50">
        <v>0</v>
      </c>
      <c r="E23" s="57">
        <v>0</v>
      </c>
      <c r="F23" s="219"/>
      <c r="G23" s="219"/>
      <c r="H23" s="220"/>
    </row>
    <row r="24" spans="1:9" ht="50.1" customHeight="1" thickTop="1" thickBot="1" x14ac:dyDescent="0.2">
      <c r="A24" s="189"/>
      <c r="B24" s="221" t="s">
        <v>102</v>
      </c>
      <c r="C24" s="222"/>
      <c r="D24" s="54">
        <f>SUM(D21:D23)</f>
        <v>12000</v>
      </c>
      <c r="E24" s="58">
        <f>SUM(E21:E23)</f>
        <v>12000</v>
      </c>
      <c r="F24" s="223"/>
      <c r="G24" s="224"/>
      <c r="H24" s="225"/>
    </row>
    <row r="25" spans="1:9" ht="50.1" customHeight="1" thickTop="1" thickBot="1" x14ac:dyDescent="0.45">
      <c r="A25" s="226" t="s">
        <v>36</v>
      </c>
      <c r="B25" s="227"/>
      <c r="C25" s="228"/>
      <c r="D25" s="51">
        <f>SUM(D20,D24)</f>
        <v>250000</v>
      </c>
      <c r="E25" s="102">
        <f>SUM(E20,E24)</f>
        <v>250000</v>
      </c>
      <c r="F25" s="229" t="s">
        <v>83</v>
      </c>
      <c r="G25" s="230"/>
      <c r="H25" s="231"/>
      <c r="I25" s="77"/>
    </row>
    <row r="26" spans="1:9" ht="14.25" thickTop="1" x14ac:dyDescent="0.4">
      <c r="G26" s="10"/>
    </row>
  </sheetData>
  <mergeCells count="38">
    <mergeCell ref="B23:C23"/>
    <mergeCell ref="F23:H23"/>
    <mergeCell ref="B24:C24"/>
    <mergeCell ref="F24:H24"/>
    <mergeCell ref="A25:C25"/>
    <mergeCell ref="F25:H25"/>
    <mergeCell ref="A21:A24"/>
    <mergeCell ref="B21:C21"/>
    <mergeCell ref="F21:H21"/>
    <mergeCell ref="B22:C22"/>
    <mergeCell ref="F22:H22"/>
    <mergeCell ref="A11:A20"/>
    <mergeCell ref="B11:C12"/>
    <mergeCell ref="D11:D12"/>
    <mergeCell ref="E11:E12"/>
    <mergeCell ref="F11:H11"/>
    <mergeCell ref="B13:B19"/>
    <mergeCell ref="F13:H13"/>
    <mergeCell ref="F14:H14"/>
    <mergeCell ref="F15:H15"/>
    <mergeCell ref="F16:H16"/>
    <mergeCell ref="F17:H17"/>
    <mergeCell ref="C18:C19"/>
    <mergeCell ref="D18:D19"/>
    <mergeCell ref="E18:E19"/>
    <mergeCell ref="B20:C20"/>
    <mergeCell ref="A6:C6"/>
    <mergeCell ref="F6:H6"/>
    <mergeCell ref="A7:C7"/>
    <mergeCell ref="F7:H7"/>
    <mergeCell ref="A10:C10"/>
    <mergeCell ref="F10:H10"/>
    <mergeCell ref="A3:C3"/>
    <mergeCell ref="F3:H3"/>
    <mergeCell ref="A4:C4"/>
    <mergeCell ref="F4:H4"/>
    <mergeCell ref="A5:C5"/>
    <mergeCell ref="F5:H5"/>
  </mergeCells>
  <phoneticPr fontId="1"/>
  <printOptions horizontalCentered="1" verticalCentered="1"/>
  <pageMargins left="0" right="0" top="0.39370078740157483" bottom="0.19685039370078741" header="0" footer="0"/>
  <pageSetup paperSize="9" scale="83" fitToWidth="0" fitToHeight="0" orientation="portrait" r:id="rId1"/>
  <headerFooter>
    <oddHeader>&amp;L&amp;"BIZ UDPゴシック,標準"&amp;12関係書類(第８条)</oddHeader>
  </headerFooter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view="pageBreakPreview" zoomScale="55" zoomScaleNormal="55" zoomScaleSheetLayoutView="55" workbookViewId="0">
      <selection activeCell="Z13" sqref="Z13"/>
    </sheetView>
  </sheetViews>
  <sheetFormatPr defaultRowHeight="13.5" x14ac:dyDescent="0.4"/>
  <cols>
    <col min="1" max="1" width="5" style="2" bestFit="1" customWidth="1"/>
    <col min="2" max="2" width="23.875" style="2" customWidth="1"/>
    <col min="3" max="3" width="14.375" style="9" customWidth="1"/>
    <col min="4" max="4" width="40.625" style="2" customWidth="1"/>
    <col min="5" max="19" width="7.625" style="2" customWidth="1"/>
    <col min="20" max="20" width="9.25" style="2" bestFit="1" customWidth="1"/>
    <col min="21" max="23" width="5.625" style="2" customWidth="1"/>
    <col min="24" max="24" width="9.5" style="2" customWidth="1"/>
    <col min="25" max="16384" width="9" style="2"/>
  </cols>
  <sheetData>
    <row r="1" spans="1:24" ht="20.100000000000001" customHeight="1" x14ac:dyDescent="0.4">
      <c r="B1" s="29" t="s">
        <v>28</v>
      </c>
      <c r="C1" s="30" t="s">
        <v>30</v>
      </c>
      <c r="D1" s="14"/>
      <c r="E1" s="258" t="s">
        <v>22</v>
      </c>
      <c r="F1" s="258"/>
      <c r="G1" s="258"/>
      <c r="H1" s="258"/>
      <c r="I1" s="258"/>
      <c r="J1" s="258"/>
      <c r="K1" s="258"/>
      <c r="L1" s="258"/>
      <c r="M1" s="14"/>
      <c r="N1" s="14"/>
      <c r="O1" s="14"/>
      <c r="P1" s="14"/>
      <c r="R1" s="14"/>
      <c r="S1" s="14"/>
      <c r="T1" s="14"/>
      <c r="X1" s="31" t="s">
        <v>86</v>
      </c>
    </row>
    <row r="2" spans="1:24" ht="20.100000000000001" customHeight="1" thickBot="1" x14ac:dyDescent="0.45">
      <c r="B2" s="29" t="s">
        <v>29</v>
      </c>
      <c r="C2" s="30" t="s">
        <v>75</v>
      </c>
      <c r="D2" s="13"/>
      <c r="E2" s="259" t="s">
        <v>31</v>
      </c>
      <c r="F2" s="259"/>
      <c r="G2" s="259"/>
      <c r="H2" s="259"/>
      <c r="I2" s="259"/>
      <c r="J2" s="259"/>
      <c r="K2" s="259"/>
      <c r="L2" s="259"/>
      <c r="M2" s="13"/>
      <c r="N2" s="13"/>
      <c r="O2" s="13"/>
    </row>
    <row r="3" spans="1:24" s="21" customFormat="1" ht="30.75" thickBot="1" x14ac:dyDescent="0.45">
      <c r="A3" s="103" t="s">
        <v>23</v>
      </c>
      <c r="B3" s="104" t="s">
        <v>24</v>
      </c>
      <c r="C3" s="105" t="s">
        <v>44</v>
      </c>
      <c r="D3" s="104" t="s">
        <v>25</v>
      </c>
      <c r="E3" s="106">
        <v>45755</v>
      </c>
      <c r="F3" s="106">
        <v>45762</v>
      </c>
      <c r="G3" s="106">
        <f>F3+7</f>
        <v>45769</v>
      </c>
      <c r="H3" s="106">
        <v>45790</v>
      </c>
      <c r="I3" s="106">
        <f t="shared" ref="I3" si="0">H3+7</f>
        <v>45797</v>
      </c>
      <c r="J3" s="106">
        <f t="shared" ref="J3" si="1">I3+7</f>
        <v>45804</v>
      </c>
      <c r="K3" s="106">
        <f t="shared" ref="K3" si="2">J3+7</f>
        <v>45811</v>
      </c>
      <c r="L3" s="106">
        <f t="shared" ref="L3" si="3">K3+7</f>
        <v>45818</v>
      </c>
      <c r="M3" s="106">
        <f t="shared" ref="M3" si="4">L3+7</f>
        <v>45825</v>
      </c>
      <c r="N3" s="106">
        <f t="shared" ref="N3" si="5">M3+7</f>
        <v>45832</v>
      </c>
      <c r="O3" s="106">
        <f t="shared" ref="O3" si="6">N3+7</f>
        <v>45839</v>
      </c>
      <c r="P3" s="106">
        <f t="shared" ref="P3" si="7">O3+7</f>
        <v>45846</v>
      </c>
      <c r="Q3" s="106">
        <f t="shared" ref="Q3" si="8">P3+7</f>
        <v>45853</v>
      </c>
      <c r="R3" s="136">
        <f t="shared" ref="R3" si="9">Q3+7</f>
        <v>45860</v>
      </c>
      <c r="S3" s="135">
        <f t="shared" ref="S3:T3" si="10">R3+7</f>
        <v>45867</v>
      </c>
      <c r="T3" s="107">
        <f t="shared" si="10"/>
        <v>45874</v>
      </c>
      <c r="U3" s="62" t="s">
        <v>76</v>
      </c>
      <c r="V3" s="260">
        <f>IF(COUNT(E3:T3)=0,"",COUNT(E3:T3))</f>
        <v>16</v>
      </c>
      <c r="W3" s="260"/>
      <c r="X3" s="59" t="s">
        <v>77</v>
      </c>
    </row>
    <row r="4" spans="1:24" ht="35.1" customHeight="1" x14ac:dyDescent="0.4">
      <c r="A4" s="108">
        <v>1</v>
      </c>
      <c r="B4" s="68" t="s">
        <v>68</v>
      </c>
      <c r="C4" s="69">
        <v>75</v>
      </c>
      <c r="D4" s="68" t="s">
        <v>69</v>
      </c>
      <c r="E4" s="69" t="s">
        <v>74</v>
      </c>
      <c r="F4" s="69" t="s">
        <v>74</v>
      </c>
      <c r="G4" s="69" t="s">
        <v>74</v>
      </c>
      <c r="H4" s="69" t="s">
        <v>74</v>
      </c>
      <c r="I4" s="69" t="s">
        <v>74</v>
      </c>
      <c r="J4" s="69" t="s">
        <v>74</v>
      </c>
      <c r="K4" s="69" t="s">
        <v>74</v>
      </c>
      <c r="L4" s="69" t="s">
        <v>74</v>
      </c>
      <c r="M4" s="69" t="s">
        <v>74</v>
      </c>
      <c r="N4" s="69" t="s">
        <v>74</v>
      </c>
      <c r="O4" s="69" t="s">
        <v>74</v>
      </c>
      <c r="P4" s="69" t="s">
        <v>74</v>
      </c>
      <c r="Q4" s="69" t="s">
        <v>74</v>
      </c>
      <c r="R4" s="69" t="s">
        <v>74</v>
      </c>
      <c r="S4" s="69" t="s">
        <v>74</v>
      </c>
      <c r="T4" s="73" t="s">
        <v>74</v>
      </c>
    </row>
    <row r="5" spans="1:24" ht="35.1" customHeight="1" x14ac:dyDescent="0.4">
      <c r="A5" s="108">
        <v>2</v>
      </c>
      <c r="B5" s="68" t="s">
        <v>72</v>
      </c>
      <c r="C5" s="69">
        <v>73</v>
      </c>
      <c r="D5" s="68" t="s">
        <v>69</v>
      </c>
      <c r="E5" s="69" t="s">
        <v>74</v>
      </c>
      <c r="F5" s="69" t="s">
        <v>74</v>
      </c>
      <c r="G5" s="69" t="s">
        <v>74</v>
      </c>
      <c r="H5" s="69" t="s">
        <v>74</v>
      </c>
      <c r="I5" s="69" t="s">
        <v>74</v>
      </c>
      <c r="J5" s="69" t="s">
        <v>74</v>
      </c>
      <c r="K5" s="69" t="s">
        <v>74</v>
      </c>
      <c r="L5" s="69" t="s">
        <v>74</v>
      </c>
      <c r="M5" s="69" t="s">
        <v>74</v>
      </c>
      <c r="N5" s="69" t="s">
        <v>74</v>
      </c>
      <c r="O5" s="69" t="s">
        <v>74</v>
      </c>
      <c r="P5" s="69" t="s">
        <v>74</v>
      </c>
      <c r="Q5" s="69" t="s">
        <v>74</v>
      </c>
      <c r="R5" s="69" t="s">
        <v>74</v>
      </c>
      <c r="S5" s="69"/>
      <c r="T5" s="73" t="s">
        <v>74</v>
      </c>
    </row>
    <row r="6" spans="1:24" ht="35.1" customHeight="1" x14ac:dyDescent="0.4">
      <c r="A6" s="108">
        <v>3</v>
      </c>
      <c r="B6" s="68" t="s">
        <v>70</v>
      </c>
      <c r="C6" s="69">
        <v>70</v>
      </c>
      <c r="D6" s="68" t="s">
        <v>69</v>
      </c>
      <c r="E6" s="69" t="s">
        <v>74</v>
      </c>
      <c r="F6" s="69" t="s">
        <v>74</v>
      </c>
      <c r="G6" s="69" t="s">
        <v>74</v>
      </c>
      <c r="H6" s="69" t="s">
        <v>74</v>
      </c>
      <c r="I6" s="69" t="s">
        <v>74</v>
      </c>
      <c r="J6" s="69" t="s">
        <v>74</v>
      </c>
      <c r="K6" s="69" t="s">
        <v>74</v>
      </c>
      <c r="L6" s="69" t="s">
        <v>74</v>
      </c>
      <c r="M6" s="69" t="s">
        <v>74</v>
      </c>
      <c r="N6" s="69" t="s">
        <v>74</v>
      </c>
      <c r="O6" s="69" t="s">
        <v>74</v>
      </c>
      <c r="P6" s="69" t="s">
        <v>74</v>
      </c>
      <c r="Q6" s="69" t="s">
        <v>74</v>
      </c>
      <c r="R6" s="69" t="s">
        <v>74</v>
      </c>
      <c r="S6" s="69" t="s">
        <v>74</v>
      </c>
      <c r="T6" s="73" t="s">
        <v>74</v>
      </c>
    </row>
    <row r="7" spans="1:24" ht="35.1" customHeight="1" x14ac:dyDescent="0.4">
      <c r="A7" s="108">
        <v>4</v>
      </c>
      <c r="B7" s="68" t="s">
        <v>71</v>
      </c>
      <c r="C7" s="69">
        <v>68</v>
      </c>
      <c r="D7" s="68" t="s">
        <v>69</v>
      </c>
      <c r="E7" s="69" t="s">
        <v>74</v>
      </c>
      <c r="F7" s="69" t="s">
        <v>74</v>
      </c>
      <c r="G7" s="69" t="s">
        <v>74</v>
      </c>
      <c r="H7" s="69" t="s">
        <v>74</v>
      </c>
      <c r="I7" s="69" t="s">
        <v>74</v>
      </c>
      <c r="J7" s="69" t="s">
        <v>74</v>
      </c>
      <c r="K7" s="69" t="s">
        <v>74</v>
      </c>
      <c r="L7" s="69" t="s">
        <v>74</v>
      </c>
      <c r="M7" s="69" t="s">
        <v>74</v>
      </c>
      <c r="N7" s="69" t="s">
        <v>74</v>
      </c>
      <c r="O7" s="69" t="s">
        <v>74</v>
      </c>
      <c r="P7" s="69" t="s">
        <v>74</v>
      </c>
      <c r="Q7" s="69" t="s">
        <v>74</v>
      </c>
      <c r="R7" s="69" t="s">
        <v>74</v>
      </c>
      <c r="S7" s="69" t="s">
        <v>74</v>
      </c>
      <c r="T7" s="73" t="s">
        <v>74</v>
      </c>
    </row>
    <row r="8" spans="1:24" ht="35.1" customHeight="1" x14ac:dyDescent="0.4">
      <c r="A8" s="108">
        <v>5</v>
      </c>
      <c r="B8" s="68" t="s">
        <v>73</v>
      </c>
      <c r="C8" s="69">
        <v>65</v>
      </c>
      <c r="D8" s="68" t="s">
        <v>69</v>
      </c>
      <c r="E8" s="69" t="s">
        <v>74</v>
      </c>
      <c r="F8" s="69" t="s">
        <v>74</v>
      </c>
      <c r="G8" s="69" t="s">
        <v>74</v>
      </c>
      <c r="H8" s="69" t="s">
        <v>74</v>
      </c>
      <c r="I8" s="69" t="s">
        <v>74</v>
      </c>
      <c r="J8" s="69" t="s">
        <v>74</v>
      </c>
      <c r="K8" s="69"/>
      <c r="L8" s="69" t="s">
        <v>74</v>
      </c>
      <c r="M8" s="69" t="s">
        <v>74</v>
      </c>
      <c r="N8" s="69" t="s">
        <v>74</v>
      </c>
      <c r="O8" s="69" t="s">
        <v>74</v>
      </c>
      <c r="P8" s="69" t="s">
        <v>74</v>
      </c>
      <c r="Q8" s="69" t="s">
        <v>74</v>
      </c>
      <c r="R8" s="69" t="s">
        <v>74</v>
      </c>
      <c r="S8" s="69" t="s">
        <v>74</v>
      </c>
      <c r="T8" s="73"/>
    </row>
    <row r="9" spans="1:24" ht="35.1" customHeight="1" x14ac:dyDescent="0.4">
      <c r="A9" s="108">
        <v>6</v>
      </c>
      <c r="B9" s="68" t="s">
        <v>73</v>
      </c>
      <c r="C9" s="69">
        <v>77</v>
      </c>
      <c r="D9" s="68" t="s">
        <v>69</v>
      </c>
      <c r="E9" s="69" t="s">
        <v>74</v>
      </c>
      <c r="F9" s="69" t="s">
        <v>74</v>
      </c>
      <c r="G9" s="69" t="s">
        <v>74</v>
      </c>
      <c r="H9" s="69"/>
      <c r="I9" s="69" t="s">
        <v>74</v>
      </c>
      <c r="J9" s="69" t="s">
        <v>74</v>
      </c>
      <c r="K9" s="69" t="s">
        <v>74</v>
      </c>
      <c r="L9" s="69" t="s">
        <v>74</v>
      </c>
      <c r="M9" s="69"/>
      <c r="N9" s="69" t="s">
        <v>74</v>
      </c>
      <c r="O9" s="69" t="s">
        <v>74</v>
      </c>
      <c r="P9" s="69" t="s">
        <v>74</v>
      </c>
      <c r="Q9" s="69" t="s">
        <v>74</v>
      </c>
      <c r="R9" s="69" t="s">
        <v>74</v>
      </c>
      <c r="S9" s="69" t="s">
        <v>74</v>
      </c>
      <c r="T9" s="73" t="s">
        <v>74</v>
      </c>
    </row>
    <row r="10" spans="1:24" ht="35.1" customHeight="1" x14ac:dyDescent="0.4">
      <c r="A10" s="108">
        <v>7</v>
      </c>
      <c r="B10" s="68" t="s">
        <v>73</v>
      </c>
      <c r="C10" s="69">
        <v>80</v>
      </c>
      <c r="D10" s="68" t="s">
        <v>69</v>
      </c>
      <c r="E10" s="69" t="s">
        <v>74</v>
      </c>
      <c r="F10" s="69" t="s">
        <v>74</v>
      </c>
      <c r="G10" s="69" t="s">
        <v>74</v>
      </c>
      <c r="H10" s="69" t="s">
        <v>74</v>
      </c>
      <c r="I10" s="69" t="s">
        <v>74</v>
      </c>
      <c r="J10" s="69" t="s">
        <v>74</v>
      </c>
      <c r="K10" s="69" t="s">
        <v>74</v>
      </c>
      <c r="L10" s="69" t="s">
        <v>74</v>
      </c>
      <c r="M10" s="69" t="s">
        <v>74</v>
      </c>
      <c r="N10" s="69" t="s">
        <v>74</v>
      </c>
      <c r="O10" s="69" t="s">
        <v>74</v>
      </c>
      <c r="P10" s="69" t="s">
        <v>74</v>
      </c>
      <c r="Q10" s="69" t="s">
        <v>74</v>
      </c>
      <c r="R10" s="69" t="s">
        <v>74</v>
      </c>
      <c r="S10" s="69" t="s">
        <v>74</v>
      </c>
      <c r="T10" s="73" t="s">
        <v>74</v>
      </c>
    </row>
    <row r="11" spans="1:24" ht="35.1" customHeight="1" x14ac:dyDescent="0.4">
      <c r="A11" s="108">
        <v>8</v>
      </c>
      <c r="B11" s="68" t="s">
        <v>73</v>
      </c>
      <c r="C11" s="69">
        <v>72</v>
      </c>
      <c r="D11" s="68" t="s">
        <v>69</v>
      </c>
      <c r="E11" s="69" t="s">
        <v>74</v>
      </c>
      <c r="F11" s="69" t="s">
        <v>74</v>
      </c>
      <c r="G11" s="69" t="s">
        <v>74</v>
      </c>
      <c r="H11" s="69" t="s">
        <v>74</v>
      </c>
      <c r="I11" s="69" t="s">
        <v>74</v>
      </c>
      <c r="J11" s="69" t="s">
        <v>74</v>
      </c>
      <c r="K11" s="69" t="s">
        <v>74</v>
      </c>
      <c r="L11" s="69" t="s">
        <v>74</v>
      </c>
      <c r="M11" s="69" t="s">
        <v>74</v>
      </c>
      <c r="N11" s="69" t="s">
        <v>74</v>
      </c>
      <c r="O11" s="69" t="s">
        <v>74</v>
      </c>
      <c r="P11" s="69" t="s">
        <v>74</v>
      </c>
      <c r="Q11" s="69" t="s">
        <v>74</v>
      </c>
      <c r="R11" s="69" t="s">
        <v>74</v>
      </c>
      <c r="S11" s="69" t="s">
        <v>74</v>
      </c>
      <c r="T11" s="73" t="s">
        <v>74</v>
      </c>
    </row>
    <row r="12" spans="1:24" ht="35.1" customHeight="1" thickBot="1" x14ac:dyDescent="0.45">
      <c r="A12" s="108">
        <v>9</v>
      </c>
      <c r="B12" s="68" t="s">
        <v>73</v>
      </c>
      <c r="C12" s="69">
        <v>66</v>
      </c>
      <c r="D12" s="68" t="s">
        <v>69</v>
      </c>
      <c r="E12" s="69" t="s">
        <v>74</v>
      </c>
      <c r="F12" s="69" t="s">
        <v>74</v>
      </c>
      <c r="G12" s="69" t="s">
        <v>74</v>
      </c>
      <c r="H12" s="69" t="s">
        <v>74</v>
      </c>
      <c r="I12" s="69" t="s">
        <v>74</v>
      </c>
      <c r="J12" s="69" t="s">
        <v>74</v>
      </c>
      <c r="K12" s="69" t="s">
        <v>74</v>
      </c>
      <c r="L12" s="69" t="s">
        <v>74</v>
      </c>
      <c r="M12" s="69" t="s">
        <v>74</v>
      </c>
      <c r="N12" s="69"/>
      <c r="O12" s="69" t="s">
        <v>74</v>
      </c>
      <c r="P12" s="69" t="s">
        <v>74</v>
      </c>
      <c r="Q12" s="69" t="s">
        <v>74</v>
      </c>
      <c r="R12" s="69" t="s">
        <v>74</v>
      </c>
      <c r="S12" s="69" t="s">
        <v>74</v>
      </c>
      <c r="T12" s="73" t="s">
        <v>74</v>
      </c>
    </row>
    <row r="13" spans="1:24" ht="35.1" customHeight="1" thickBot="1" x14ac:dyDescent="0.45">
      <c r="A13" s="109">
        <v>10</v>
      </c>
      <c r="B13" s="74" t="s">
        <v>73</v>
      </c>
      <c r="C13" s="75">
        <v>69</v>
      </c>
      <c r="D13" s="74" t="s">
        <v>69</v>
      </c>
      <c r="E13" s="75" t="s">
        <v>74</v>
      </c>
      <c r="F13" s="75" t="s">
        <v>74</v>
      </c>
      <c r="G13" s="75" t="s">
        <v>74</v>
      </c>
      <c r="H13" s="75" t="s">
        <v>74</v>
      </c>
      <c r="I13" s="75" t="s">
        <v>74</v>
      </c>
      <c r="J13" s="75" t="s">
        <v>74</v>
      </c>
      <c r="K13" s="75" t="s">
        <v>74</v>
      </c>
      <c r="L13" s="75" t="s">
        <v>74</v>
      </c>
      <c r="M13" s="75" t="s">
        <v>74</v>
      </c>
      <c r="N13" s="75" t="s">
        <v>74</v>
      </c>
      <c r="O13" s="75" t="s">
        <v>74</v>
      </c>
      <c r="P13" s="75" t="s">
        <v>74</v>
      </c>
      <c r="Q13" s="75" t="s">
        <v>74</v>
      </c>
      <c r="R13" s="75" t="s">
        <v>74</v>
      </c>
      <c r="S13" s="75" t="s">
        <v>74</v>
      </c>
      <c r="T13" s="76" t="s">
        <v>74</v>
      </c>
      <c r="U13" s="257" t="s">
        <v>45</v>
      </c>
      <c r="V13" s="241"/>
      <c r="W13" s="60"/>
      <c r="X13" s="10"/>
    </row>
    <row r="14" spans="1:24" ht="35.1" customHeight="1" thickBot="1" x14ac:dyDescent="0.45">
      <c r="A14" s="242" t="s">
        <v>38</v>
      </c>
      <c r="B14" s="243"/>
      <c r="C14" s="246" t="s">
        <v>78</v>
      </c>
      <c r="D14" s="247"/>
      <c r="E14" s="117">
        <f>IF(COUNTIF(E4:E13,$C$1)=0," ",COUNTIF(E4:E13,$C$1))</f>
        <v>10</v>
      </c>
      <c r="F14" s="117">
        <f t="shared" ref="F14:T14" si="11">IF(COUNTIF(F4:F13,$C$1)=0," ",COUNTIF(F4:F13,$C$1))</f>
        <v>10</v>
      </c>
      <c r="G14" s="117">
        <f t="shared" si="11"/>
        <v>10</v>
      </c>
      <c r="H14" s="117">
        <f t="shared" si="11"/>
        <v>9</v>
      </c>
      <c r="I14" s="117">
        <f t="shared" si="11"/>
        <v>10</v>
      </c>
      <c r="J14" s="117">
        <f t="shared" si="11"/>
        <v>10</v>
      </c>
      <c r="K14" s="117">
        <f t="shared" si="11"/>
        <v>9</v>
      </c>
      <c r="L14" s="117">
        <f t="shared" si="11"/>
        <v>10</v>
      </c>
      <c r="M14" s="117">
        <f t="shared" si="11"/>
        <v>9</v>
      </c>
      <c r="N14" s="117">
        <f t="shared" si="11"/>
        <v>9</v>
      </c>
      <c r="O14" s="117">
        <f t="shared" si="11"/>
        <v>10</v>
      </c>
      <c r="P14" s="117">
        <f t="shared" si="11"/>
        <v>10</v>
      </c>
      <c r="Q14" s="117">
        <f t="shared" si="11"/>
        <v>10</v>
      </c>
      <c r="R14" s="117">
        <f t="shared" si="11"/>
        <v>10</v>
      </c>
      <c r="S14" s="117">
        <f t="shared" si="11"/>
        <v>9</v>
      </c>
      <c r="T14" s="117">
        <f t="shared" si="11"/>
        <v>9</v>
      </c>
      <c r="U14" s="253">
        <f>IF(SUM(E14:T14)=0," ",SUM(E14:T14))</f>
        <v>154</v>
      </c>
      <c r="V14" s="254"/>
      <c r="W14" s="61"/>
      <c r="X14" s="17"/>
    </row>
    <row r="15" spans="1:24" ht="35.1" customHeight="1" thickBot="1" x14ac:dyDescent="0.45">
      <c r="A15" s="244"/>
      <c r="B15" s="245"/>
      <c r="C15" s="246" t="s">
        <v>26</v>
      </c>
      <c r="D15" s="247"/>
      <c r="E15" s="118">
        <f>IF(COUNTIF(E4:E13,$C$1)=0," ",COUNTIFS(E4:E13,$C$1,$C$4:$C$13,"&gt;=65"))</f>
        <v>10</v>
      </c>
      <c r="F15" s="118">
        <f>IF(COUNTIF(F4:F13,$C$1)=0," ",COUNTIFS(F4:F13,$C$1,$C$4:$C$13,"&gt;=65"))</f>
        <v>10</v>
      </c>
      <c r="G15" s="118">
        <f t="shared" ref="G15:T15" si="12">IF(COUNTIF(G4:G13,$C$1)=0," ",COUNTIFS(G4:G13,$C$1,$C$4:$C$13,"&gt;=65"))</f>
        <v>10</v>
      </c>
      <c r="H15" s="118">
        <f t="shared" si="12"/>
        <v>9</v>
      </c>
      <c r="I15" s="118">
        <f t="shared" si="12"/>
        <v>10</v>
      </c>
      <c r="J15" s="118">
        <f t="shared" si="12"/>
        <v>10</v>
      </c>
      <c r="K15" s="118">
        <f t="shared" si="12"/>
        <v>9</v>
      </c>
      <c r="L15" s="118">
        <f t="shared" si="12"/>
        <v>10</v>
      </c>
      <c r="M15" s="118">
        <f t="shared" si="12"/>
        <v>9</v>
      </c>
      <c r="N15" s="118">
        <f t="shared" si="12"/>
        <v>9</v>
      </c>
      <c r="O15" s="118">
        <f t="shared" si="12"/>
        <v>10</v>
      </c>
      <c r="P15" s="118">
        <f t="shared" si="12"/>
        <v>10</v>
      </c>
      <c r="Q15" s="118">
        <f t="shared" si="12"/>
        <v>10</v>
      </c>
      <c r="R15" s="118">
        <f t="shared" si="12"/>
        <v>10</v>
      </c>
      <c r="S15" s="118">
        <f t="shared" si="12"/>
        <v>9</v>
      </c>
      <c r="T15" s="118">
        <f t="shared" si="12"/>
        <v>9</v>
      </c>
      <c r="U15" s="253">
        <f>IF(SUM(E15:T15)=0," ",SUM(E15:T15))</f>
        <v>154</v>
      </c>
      <c r="V15" s="254"/>
      <c r="W15" s="61"/>
      <c r="X15" s="17"/>
    </row>
    <row r="16" spans="1:24" ht="35.1" customHeight="1" x14ac:dyDescent="0.4">
      <c r="A16" s="110">
        <v>11</v>
      </c>
      <c r="B16" s="65" t="s">
        <v>73</v>
      </c>
      <c r="C16" s="66">
        <v>65</v>
      </c>
      <c r="D16" s="65" t="s">
        <v>69</v>
      </c>
      <c r="E16" s="66" t="s">
        <v>74</v>
      </c>
      <c r="F16" s="66" t="s">
        <v>74</v>
      </c>
      <c r="G16" s="66" t="s">
        <v>74</v>
      </c>
      <c r="H16" s="66" t="s">
        <v>74</v>
      </c>
      <c r="I16" s="66" t="s">
        <v>74</v>
      </c>
      <c r="J16" s="66" t="s">
        <v>74</v>
      </c>
      <c r="K16" s="66" t="s">
        <v>74</v>
      </c>
      <c r="L16" s="66" t="s">
        <v>74</v>
      </c>
      <c r="M16" s="66" t="s">
        <v>74</v>
      </c>
      <c r="N16" s="66" t="s">
        <v>74</v>
      </c>
      <c r="O16" s="66" t="s">
        <v>74</v>
      </c>
      <c r="P16" s="66" t="s">
        <v>74</v>
      </c>
      <c r="Q16" s="66" t="s">
        <v>74</v>
      </c>
      <c r="R16" s="66" t="s">
        <v>74</v>
      </c>
      <c r="S16" s="66" t="s">
        <v>74</v>
      </c>
      <c r="T16" s="67" t="s">
        <v>74</v>
      </c>
    </row>
    <row r="17" spans="1:28" ht="35.1" customHeight="1" x14ac:dyDescent="0.4">
      <c r="A17" s="108">
        <v>12</v>
      </c>
      <c r="B17" s="68" t="s">
        <v>73</v>
      </c>
      <c r="C17" s="69">
        <v>77</v>
      </c>
      <c r="D17" s="68" t="s">
        <v>69</v>
      </c>
      <c r="E17" s="70" t="s">
        <v>74</v>
      </c>
      <c r="F17" s="70" t="s">
        <v>74</v>
      </c>
      <c r="G17" s="70" t="s">
        <v>74</v>
      </c>
      <c r="H17" s="70" t="s">
        <v>74</v>
      </c>
      <c r="I17" s="70" t="s">
        <v>74</v>
      </c>
      <c r="J17" s="70" t="s">
        <v>74</v>
      </c>
      <c r="K17" s="70" t="s">
        <v>74</v>
      </c>
      <c r="L17" s="70"/>
      <c r="M17" s="70" t="s">
        <v>74</v>
      </c>
      <c r="N17" s="70" t="s">
        <v>74</v>
      </c>
      <c r="O17" s="70" t="s">
        <v>74</v>
      </c>
      <c r="P17" s="70" t="s">
        <v>74</v>
      </c>
      <c r="Q17" s="70" t="s">
        <v>74</v>
      </c>
      <c r="R17" s="70" t="s">
        <v>74</v>
      </c>
      <c r="S17" s="70" t="s">
        <v>74</v>
      </c>
      <c r="T17" s="71" t="s">
        <v>74</v>
      </c>
    </row>
    <row r="18" spans="1:28" ht="35.1" customHeight="1" x14ac:dyDescent="0.4">
      <c r="A18" s="108">
        <v>13</v>
      </c>
      <c r="B18" s="68" t="s">
        <v>73</v>
      </c>
      <c r="C18" s="69">
        <v>80</v>
      </c>
      <c r="D18" s="68" t="s">
        <v>69</v>
      </c>
      <c r="E18" s="70" t="s">
        <v>74</v>
      </c>
      <c r="F18" s="70" t="s">
        <v>74</v>
      </c>
      <c r="G18" s="70" t="s">
        <v>74</v>
      </c>
      <c r="H18" s="70" t="s">
        <v>74</v>
      </c>
      <c r="I18" s="70" t="s">
        <v>74</v>
      </c>
      <c r="J18" s="70" t="s">
        <v>74</v>
      </c>
      <c r="K18" s="70" t="s">
        <v>74</v>
      </c>
      <c r="L18" s="70" t="s">
        <v>74</v>
      </c>
      <c r="M18" s="70" t="s">
        <v>74</v>
      </c>
      <c r="N18" s="70" t="s">
        <v>74</v>
      </c>
      <c r="O18" s="70" t="s">
        <v>74</v>
      </c>
      <c r="P18" s="70" t="s">
        <v>74</v>
      </c>
      <c r="Q18" s="70" t="s">
        <v>74</v>
      </c>
      <c r="R18" s="70" t="s">
        <v>74</v>
      </c>
      <c r="S18" s="70" t="s">
        <v>74</v>
      </c>
      <c r="T18" s="71" t="s">
        <v>74</v>
      </c>
    </row>
    <row r="19" spans="1:28" ht="35.1" customHeight="1" x14ac:dyDescent="0.4">
      <c r="A19" s="108">
        <v>14</v>
      </c>
      <c r="B19" s="68" t="s">
        <v>73</v>
      </c>
      <c r="C19" s="69">
        <v>72</v>
      </c>
      <c r="D19" s="68" t="s">
        <v>69</v>
      </c>
      <c r="E19" s="70" t="s">
        <v>74</v>
      </c>
      <c r="F19" s="70" t="s">
        <v>74</v>
      </c>
      <c r="G19" s="70" t="s">
        <v>74</v>
      </c>
      <c r="H19" s="70"/>
      <c r="I19" s="70" t="s">
        <v>74</v>
      </c>
      <c r="J19" s="70" t="s">
        <v>74</v>
      </c>
      <c r="K19" s="70" t="s">
        <v>74</v>
      </c>
      <c r="L19" s="70" t="s">
        <v>74</v>
      </c>
      <c r="M19" s="70" t="s">
        <v>74</v>
      </c>
      <c r="N19" s="70" t="s">
        <v>74</v>
      </c>
      <c r="O19" s="70" t="s">
        <v>74</v>
      </c>
      <c r="P19" s="70" t="s">
        <v>74</v>
      </c>
      <c r="Q19" s="70" t="s">
        <v>74</v>
      </c>
      <c r="R19" s="70" t="s">
        <v>74</v>
      </c>
      <c r="S19" s="70" t="s">
        <v>74</v>
      </c>
      <c r="T19" s="71" t="s">
        <v>74</v>
      </c>
    </row>
    <row r="20" spans="1:28" ht="35.1" customHeight="1" x14ac:dyDescent="0.4">
      <c r="A20" s="108">
        <v>15</v>
      </c>
      <c r="B20" s="68" t="s">
        <v>73</v>
      </c>
      <c r="C20" s="69">
        <v>66</v>
      </c>
      <c r="D20" s="68" t="s">
        <v>69</v>
      </c>
      <c r="E20" s="70" t="s">
        <v>74</v>
      </c>
      <c r="F20" s="70" t="s">
        <v>74</v>
      </c>
      <c r="G20" s="70" t="s">
        <v>74</v>
      </c>
      <c r="H20" s="70" t="s">
        <v>74</v>
      </c>
      <c r="I20" s="70" t="s">
        <v>74</v>
      </c>
      <c r="J20" s="70" t="s">
        <v>74</v>
      </c>
      <c r="K20" s="70" t="s">
        <v>74</v>
      </c>
      <c r="L20" s="70" t="s">
        <v>74</v>
      </c>
      <c r="M20" s="70"/>
      <c r="N20" s="70" t="s">
        <v>74</v>
      </c>
      <c r="O20" s="70" t="s">
        <v>74</v>
      </c>
      <c r="P20" s="70" t="s">
        <v>74</v>
      </c>
      <c r="Q20" s="70" t="s">
        <v>74</v>
      </c>
      <c r="R20" s="70" t="s">
        <v>74</v>
      </c>
      <c r="S20" s="70" t="s">
        <v>74</v>
      </c>
      <c r="T20" s="71" t="s">
        <v>74</v>
      </c>
    </row>
    <row r="21" spans="1:28" ht="35.1" customHeight="1" x14ac:dyDescent="0.4">
      <c r="A21" s="108">
        <v>16</v>
      </c>
      <c r="B21" s="68" t="s">
        <v>73</v>
      </c>
      <c r="C21" s="72">
        <v>69</v>
      </c>
      <c r="D21" s="68" t="s">
        <v>69</v>
      </c>
      <c r="E21" s="70" t="s">
        <v>74</v>
      </c>
      <c r="F21" s="70" t="s">
        <v>74</v>
      </c>
      <c r="G21" s="70" t="s">
        <v>74</v>
      </c>
      <c r="H21" s="70" t="s">
        <v>74</v>
      </c>
      <c r="I21" s="70" t="s">
        <v>74</v>
      </c>
      <c r="J21" s="70" t="s">
        <v>74</v>
      </c>
      <c r="K21" s="70" t="s">
        <v>74</v>
      </c>
      <c r="L21" s="70" t="s">
        <v>74</v>
      </c>
      <c r="M21" s="70" t="s">
        <v>74</v>
      </c>
      <c r="N21" s="70" t="s">
        <v>74</v>
      </c>
      <c r="O21" s="70" t="s">
        <v>74</v>
      </c>
      <c r="P21" s="70" t="s">
        <v>74</v>
      </c>
      <c r="Q21" s="70" t="s">
        <v>74</v>
      </c>
      <c r="R21" s="70" t="s">
        <v>74</v>
      </c>
      <c r="S21" s="70"/>
      <c r="T21" s="71" t="s">
        <v>74</v>
      </c>
    </row>
    <row r="22" spans="1:28" ht="35.1" customHeight="1" x14ac:dyDescent="0.4">
      <c r="A22" s="108">
        <v>17</v>
      </c>
      <c r="B22" s="68" t="s">
        <v>73</v>
      </c>
      <c r="C22" s="69">
        <v>67</v>
      </c>
      <c r="D22" s="68" t="s">
        <v>69</v>
      </c>
      <c r="E22" s="70" t="s">
        <v>74</v>
      </c>
      <c r="F22" s="70" t="s">
        <v>74</v>
      </c>
      <c r="G22" s="70" t="s">
        <v>74</v>
      </c>
      <c r="H22" s="70" t="s">
        <v>74</v>
      </c>
      <c r="I22" s="70" t="s">
        <v>74</v>
      </c>
      <c r="J22" s="70" t="s">
        <v>74</v>
      </c>
      <c r="K22" s="70" t="s">
        <v>74</v>
      </c>
      <c r="L22" s="70" t="s">
        <v>74</v>
      </c>
      <c r="M22" s="70" t="s">
        <v>74</v>
      </c>
      <c r="N22" s="70" t="s">
        <v>74</v>
      </c>
      <c r="O22" s="70" t="s">
        <v>74</v>
      </c>
      <c r="P22" s="70" t="s">
        <v>74</v>
      </c>
      <c r="Q22" s="70" t="s">
        <v>74</v>
      </c>
      <c r="R22" s="70" t="s">
        <v>74</v>
      </c>
      <c r="S22" s="70" t="s">
        <v>74</v>
      </c>
      <c r="T22" s="71" t="s">
        <v>74</v>
      </c>
      <c r="AB22" s="2" t="s">
        <v>87</v>
      </c>
    </row>
    <row r="23" spans="1:28" ht="35.1" customHeight="1" x14ac:dyDescent="0.4">
      <c r="A23" s="108">
        <v>18</v>
      </c>
      <c r="B23" s="68" t="s">
        <v>73</v>
      </c>
      <c r="C23" s="69">
        <v>65</v>
      </c>
      <c r="D23" s="68" t="s">
        <v>69</v>
      </c>
      <c r="E23" s="70" t="s">
        <v>74</v>
      </c>
      <c r="F23" s="70" t="s">
        <v>74</v>
      </c>
      <c r="G23" s="70" t="s">
        <v>74</v>
      </c>
      <c r="H23" s="70" t="s">
        <v>74</v>
      </c>
      <c r="I23" s="70" t="s">
        <v>74</v>
      </c>
      <c r="J23" s="70" t="s">
        <v>74</v>
      </c>
      <c r="K23" s="70" t="s">
        <v>74</v>
      </c>
      <c r="L23" s="70" t="s">
        <v>74</v>
      </c>
      <c r="M23" s="70" t="s">
        <v>74</v>
      </c>
      <c r="N23" s="70" t="s">
        <v>74</v>
      </c>
      <c r="O23" s="70" t="s">
        <v>74</v>
      </c>
      <c r="P23" s="70" t="s">
        <v>74</v>
      </c>
      <c r="Q23" s="70" t="s">
        <v>74</v>
      </c>
      <c r="R23" s="70" t="s">
        <v>74</v>
      </c>
      <c r="S23" s="70" t="s">
        <v>74</v>
      </c>
      <c r="T23" s="71" t="s">
        <v>74</v>
      </c>
    </row>
    <row r="24" spans="1:28" ht="35.1" customHeight="1" thickBot="1" x14ac:dyDescent="0.45">
      <c r="A24" s="108">
        <v>19</v>
      </c>
      <c r="B24" s="3"/>
      <c r="C24" s="25"/>
      <c r="D24" s="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1:28" ht="35.1" customHeight="1" thickBot="1" x14ac:dyDescent="0.45">
      <c r="A25" s="109">
        <v>20</v>
      </c>
      <c r="B25" s="4"/>
      <c r="C25" s="63"/>
      <c r="D25" s="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4"/>
      <c r="U25" s="257" t="s">
        <v>46</v>
      </c>
      <c r="V25" s="241"/>
      <c r="W25" s="60"/>
      <c r="X25" s="16"/>
    </row>
    <row r="26" spans="1:28" ht="35.1" customHeight="1" thickBot="1" x14ac:dyDescent="0.45">
      <c r="A26" s="242" t="s">
        <v>37</v>
      </c>
      <c r="B26" s="243"/>
      <c r="C26" s="246" t="s">
        <v>78</v>
      </c>
      <c r="D26" s="247"/>
      <c r="E26" s="117">
        <f>IF(COUNTIF(E16:E25,$C$1)=0," ",COUNTIF(E16:E25,$C$1))</f>
        <v>8</v>
      </c>
      <c r="F26" s="117">
        <f t="shared" ref="F26:T26" si="13">IF(COUNTIF(F16:F25,$C$1)=0," ",COUNTIF(F16:F25,$C$1))</f>
        <v>8</v>
      </c>
      <c r="G26" s="117">
        <f t="shared" si="13"/>
        <v>8</v>
      </c>
      <c r="H26" s="117">
        <f t="shared" si="13"/>
        <v>7</v>
      </c>
      <c r="I26" s="117">
        <f t="shared" si="13"/>
        <v>8</v>
      </c>
      <c r="J26" s="117">
        <f t="shared" si="13"/>
        <v>8</v>
      </c>
      <c r="K26" s="117">
        <f t="shared" si="13"/>
        <v>8</v>
      </c>
      <c r="L26" s="117">
        <f t="shared" si="13"/>
        <v>7</v>
      </c>
      <c r="M26" s="117">
        <f t="shared" si="13"/>
        <v>7</v>
      </c>
      <c r="N26" s="117">
        <f t="shared" si="13"/>
        <v>8</v>
      </c>
      <c r="O26" s="117">
        <f t="shared" si="13"/>
        <v>8</v>
      </c>
      <c r="P26" s="117">
        <f t="shared" si="13"/>
        <v>8</v>
      </c>
      <c r="Q26" s="117">
        <f t="shared" si="13"/>
        <v>8</v>
      </c>
      <c r="R26" s="117">
        <f t="shared" si="13"/>
        <v>8</v>
      </c>
      <c r="S26" s="117">
        <f t="shared" si="13"/>
        <v>7</v>
      </c>
      <c r="T26" s="117">
        <f t="shared" si="13"/>
        <v>8</v>
      </c>
      <c r="U26" s="253">
        <f>IF(SUM(E26:T26)=0," ",SUM(E26:T26))</f>
        <v>124</v>
      </c>
      <c r="V26" s="254"/>
      <c r="W26" s="61"/>
      <c r="X26" s="17"/>
    </row>
    <row r="27" spans="1:28" ht="35.1" customHeight="1" thickBot="1" x14ac:dyDescent="0.45">
      <c r="A27" s="244"/>
      <c r="B27" s="245"/>
      <c r="C27" s="246" t="s">
        <v>26</v>
      </c>
      <c r="D27" s="247"/>
      <c r="E27" s="118">
        <f>IF(COUNTIF(E16:E25,$C$1)=0," ",COUNTIFS(E16:E25,$C$1,$C$4:$C$13,"&gt;=65"))</f>
        <v>8</v>
      </c>
      <c r="F27" s="118">
        <f>IF(COUNTIF(F16:F25,$C$1)=0," ",COUNTIFS(F16:F25,$C$1,$C$4:$C$13,"&gt;=65"))</f>
        <v>8</v>
      </c>
      <c r="G27" s="118">
        <f t="shared" ref="G27:T27" si="14">IF(COUNTIF(G16:G25,$C$1)=0," ",COUNTIFS(G16:G25,$C$1,$C$4:$C$13,"&gt;=65"))</f>
        <v>8</v>
      </c>
      <c r="H27" s="118">
        <f t="shared" si="14"/>
        <v>7</v>
      </c>
      <c r="I27" s="118">
        <f t="shared" si="14"/>
        <v>8</v>
      </c>
      <c r="J27" s="118">
        <f t="shared" si="14"/>
        <v>8</v>
      </c>
      <c r="K27" s="118">
        <f t="shared" si="14"/>
        <v>8</v>
      </c>
      <c r="L27" s="118">
        <f t="shared" si="14"/>
        <v>7</v>
      </c>
      <c r="M27" s="118">
        <f t="shared" si="14"/>
        <v>7</v>
      </c>
      <c r="N27" s="118">
        <f t="shared" si="14"/>
        <v>8</v>
      </c>
      <c r="O27" s="118">
        <f t="shared" si="14"/>
        <v>8</v>
      </c>
      <c r="P27" s="118">
        <f t="shared" si="14"/>
        <v>8</v>
      </c>
      <c r="Q27" s="118">
        <f t="shared" si="14"/>
        <v>8</v>
      </c>
      <c r="R27" s="118">
        <f t="shared" si="14"/>
        <v>8</v>
      </c>
      <c r="S27" s="118">
        <f t="shared" si="14"/>
        <v>7</v>
      </c>
      <c r="T27" s="118">
        <f t="shared" si="14"/>
        <v>8</v>
      </c>
      <c r="U27" s="253">
        <f>IF(SUM(E27:T27)=0," ",SUM(E27:T27))</f>
        <v>124</v>
      </c>
      <c r="V27" s="254"/>
      <c r="W27" s="61"/>
      <c r="X27" s="18"/>
    </row>
    <row r="28" spans="1:28" ht="24.95" customHeight="1" thickBot="1" x14ac:dyDescent="0.45">
      <c r="A28" s="15"/>
      <c r="B28" s="15"/>
      <c r="C28" s="27"/>
      <c r="D28" s="28"/>
      <c r="U28" s="240" t="s">
        <v>40</v>
      </c>
      <c r="V28" s="241"/>
      <c r="W28" s="240" t="s">
        <v>27</v>
      </c>
      <c r="X28" s="241"/>
    </row>
    <row r="29" spans="1:28" ht="35.1" customHeight="1" thickBot="1" x14ac:dyDescent="0.45">
      <c r="A29" s="242" t="s">
        <v>39</v>
      </c>
      <c r="B29" s="243"/>
      <c r="C29" s="246" t="s">
        <v>78</v>
      </c>
      <c r="D29" s="247"/>
      <c r="E29" s="111">
        <f>IF(SUM(E14,E26)=0," ",SUM(E14,E26))</f>
        <v>18</v>
      </c>
      <c r="F29" s="112">
        <f t="shared" ref="F29:T30" si="15">IF(SUM(F14,F26)=0," ",SUM(F14,F26))</f>
        <v>18</v>
      </c>
      <c r="G29" s="112">
        <f t="shared" si="15"/>
        <v>18</v>
      </c>
      <c r="H29" s="112">
        <f t="shared" si="15"/>
        <v>16</v>
      </c>
      <c r="I29" s="112">
        <f t="shared" si="15"/>
        <v>18</v>
      </c>
      <c r="J29" s="112">
        <f t="shared" si="15"/>
        <v>18</v>
      </c>
      <c r="K29" s="112">
        <f t="shared" si="15"/>
        <v>17</v>
      </c>
      <c r="L29" s="112">
        <f t="shared" si="15"/>
        <v>17</v>
      </c>
      <c r="M29" s="112">
        <f t="shared" si="15"/>
        <v>16</v>
      </c>
      <c r="N29" s="112">
        <f t="shared" si="15"/>
        <v>17</v>
      </c>
      <c r="O29" s="112">
        <f t="shared" si="15"/>
        <v>18</v>
      </c>
      <c r="P29" s="112">
        <f t="shared" si="15"/>
        <v>18</v>
      </c>
      <c r="Q29" s="112">
        <f t="shared" si="15"/>
        <v>18</v>
      </c>
      <c r="R29" s="112">
        <f t="shared" si="15"/>
        <v>18</v>
      </c>
      <c r="S29" s="112">
        <f t="shared" si="15"/>
        <v>16</v>
      </c>
      <c r="T29" s="113">
        <f>IF(SUM(T14,T26)=0," ",SUM(T14,T26))</f>
        <v>17</v>
      </c>
      <c r="U29" s="248">
        <f>IF(SUM(E29:T29)=0," ",SUM(E29:T29))</f>
        <v>278</v>
      </c>
      <c r="V29" s="249"/>
      <c r="W29" s="250">
        <f>IF(U29=" "," ",U29/$V$3)</f>
        <v>17.375</v>
      </c>
      <c r="X29" s="251"/>
    </row>
    <row r="30" spans="1:28" ht="35.1" customHeight="1" thickBot="1" x14ac:dyDescent="0.45">
      <c r="A30" s="244"/>
      <c r="B30" s="245"/>
      <c r="C30" s="246" t="s">
        <v>26</v>
      </c>
      <c r="D30" s="252"/>
      <c r="E30" s="114">
        <f>IF(SUM(E15,E27)=0," ",SUM(E15,E27))</f>
        <v>18</v>
      </c>
      <c r="F30" s="115">
        <f>IF(SUM(F15,F27)=0," ",SUM(F15,F27))</f>
        <v>18</v>
      </c>
      <c r="G30" s="115">
        <f t="shared" si="15"/>
        <v>18</v>
      </c>
      <c r="H30" s="115">
        <f t="shared" si="15"/>
        <v>16</v>
      </c>
      <c r="I30" s="115">
        <f t="shared" si="15"/>
        <v>18</v>
      </c>
      <c r="J30" s="115">
        <f t="shared" si="15"/>
        <v>18</v>
      </c>
      <c r="K30" s="115">
        <f t="shared" si="15"/>
        <v>17</v>
      </c>
      <c r="L30" s="115">
        <f t="shared" si="15"/>
        <v>17</v>
      </c>
      <c r="M30" s="115">
        <f t="shared" si="15"/>
        <v>16</v>
      </c>
      <c r="N30" s="115">
        <f t="shared" si="15"/>
        <v>17</v>
      </c>
      <c r="O30" s="115">
        <f t="shared" si="15"/>
        <v>18</v>
      </c>
      <c r="P30" s="115">
        <f t="shared" si="15"/>
        <v>18</v>
      </c>
      <c r="Q30" s="115">
        <f t="shared" si="15"/>
        <v>18</v>
      </c>
      <c r="R30" s="115">
        <f t="shared" si="15"/>
        <v>18</v>
      </c>
      <c r="S30" s="115">
        <f t="shared" si="15"/>
        <v>16</v>
      </c>
      <c r="T30" s="116">
        <f t="shared" si="15"/>
        <v>17</v>
      </c>
      <c r="U30" s="253">
        <f>IF(SUM(E30:T30)=0," ",SUM(E30:T30))</f>
        <v>278</v>
      </c>
      <c r="V30" s="254"/>
      <c r="W30" s="255">
        <f>IF(U30=" "," ",U30/$V$3)</f>
        <v>17.375</v>
      </c>
      <c r="X30" s="256"/>
    </row>
    <row r="31" spans="1:28" ht="24.95" customHeight="1" x14ac:dyDescent="0.4"/>
    <row r="32" spans="1:28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</sheetData>
  <mergeCells count="24">
    <mergeCell ref="E1:L1"/>
    <mergeCell ref="E2:L2"/>
    <mergeCell ref="V3:W3"/>
    <mergeCell ref="U13:V13"/>
    <mergeCell ref="A14:B15"/>
    <mergeCell ref="C14:D14"/>
    <mergeCell ref="U14:V14"/>
    <mergeCell ref="C15:D15"/>
    <mergeCell ref="U15:V15"/>
    <mergeCell ref="U25:V25"/>
    <mergeCell ref="A26:B27"/>
    <mergeCell ref="C26:D26"/>
    <mergeCell ref="U26:V26"/>
    <mergeCell ref="C27:D27"/>
    <mergeCell ref="U27:V27"/>
    <mergeCell ref="U28:V28"/>
    <mergeCell ref="W28:X28"/>
    <mergeCell ref="A29:B30"/>
    <mergeCell ref="C29:D29"/>
    <mergeCell ref="U29:V29"/>
    <mergeCell ref="W29:X29"/>
    <mergeCell ref="C30:D30"/>
    <mergeCell ref="U30:V30"/>
    <mergeCell ref="W30:X30"/>
  </mergeCells>
  <phoneticPr fontId="1"/>
  <dataValidations count="1">
    <dataValidation type="list" allowBlank="1" showInputMessage="1" showErrorMessage="1" sqref="E4:T13 E16:T25">
      <formula1>$C$1:$C$2</formula1>
    </dataValidation>
  </dataValidations>
  <printOptions horizontalCentered="1" verticalCentered="1"/>
  <pageMargins left="0" right="0" top="0" bottom="0" header="0" footer="0"/>
  <pageSetup paperSize="9" scale="56" orientation="landscape" r:id="rId1"/>
  <headerFooter>
    <oddHeader>&amp;L&amp;"BIZ UDPゴシック,標準"&amp;14 関係書類(第８条)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view="pageBreakPreview" zoomScale="60" zoomScaleNormal="55" workbookViewId="0">
      <selection sqref="A1:X30"/>
    </sheetView>
  </sheetViews>
  <sheetFormatPr defaultRowHeight="13.5" x14ac:dyDescent="0.4"/>
  <cols>
    <col min="1" max="1" width="5" style="2" bestFit="1" customWidth="1"/>
    <col min="2" max="2" width="23.875" style="2" customWidth="1"/>
    <col min="3" max="3" width="14.375" style="9" customWidth="1"/>
    <col min="4" max="4" width="40.625" style="2" customWidth="1"/>
    <col min="5" max="15" width="7.625" style="2" customWidth="1"/>
    <col min="16" max="16" width="9.125" style="2" customWidth="1"/>
    <col min="17" max="19" width="7.625" style="2" customWidth="1"/>
    <col min="20" max="20" width="8.5" style="2" bestFit="1" customWidth="1"/>
    <col min="21" max="23" width="5.625" style="2" customWidth="1"/>
    <col min="24" max="24" width="9.5" style="2" customWidth="1"/>
    <col min="25" max="16384" width="9" style="2"/>
  </cols>
  <sheetData>
    <row r="1" spans="1:24" ht="20.100000000000001" customHeight="1" x14ac:dyDescent="0.4">
      <c r="B1" s="29" t="s">
        <v>28</v>
      </c>
      <c r="C1" s="30" t="s">
        <v>30</v>
      </c>
      <c r="D1" s="14"/>
      <c r="E1" s="258" t="s">
        <v>22</v>
      </c>
      <c r="F1" s="258"/>
      <c r="G1" s="258"/>
      <c r="H1" s="258"/>
      <c r="I1" s="258"/>
      <c r="J1" s="258"/>
      <c r="K1" s="258"/>
      <c r="L1" s="258"/>
      <c r="M1" s="14"/>
      <c r="N1" s="14"/>
      <c r="O1" s="14"/>
      <c r="P1" s="14"/>
      <c r="R1" s="14"/>
      <c r="S1" s="14"/>
      <c r="T1" s="14"/>
      <c r="X1" s="31" t="s">
        <v>86</v>
      </c>
    </row>
    <row r="2" spans="1:24" ht="20.100000000000001" customHeight="1" thickBot="1" x14ac:dyDescent="0.45">
      <c r="B2" s="29" t="s">
        <v>29</v>
      </c>
      <c r="C2" s="30" t="s">
        <v>75</v>
      </c>
      <c r="D2" s="13"/>
      <c r="E2" s="259" t="s">
        <v>31</v>
      </c>
      <c r="F2" s="259"/>
      <c r="G2" s="259"/>
      <c r="H2" s="259"/>
      <c r="I2" s="259"/>
      <c r="J2" s="259"/>
      <c r="K2" s="259"/>
      <c r="L2" s="259"/>
      <c r="M2" s="13"/>
      <c r="N2" s="13"/>
      <c r="O2" s="13"/>
    </row>
    <row r="3" spans="1:24" s="21" customFormat="1" ht="30.75" thickBot="1" x14ac:dyDescent="0.45">
      <c r="A3" s="103" t="s">
        <v>23</v>
      </c>
      <c r="B3" s="104" t="s">
        <v>24</v>
      </c>
      <c r="C3" s="105" t="s">
        <v>44</v>
      </c>
      <c r="D3" s="104" t="s">
        <v>25</v>
      </c>
      <c r="E3" s="137">
        <v>45888</v>
      </c>
      <c r="F3" s="137">
        <f>E3+7</f>
        <v>45895</v>
      </c>
      <c r="G3" s="137">
        <f>F3+7</f>
        <v>45902</v>
      </c>
      <c r="H3" s="137">
        <f t="shared" ref="H3:T3" si="0">G3+7</f>
        <v>45909</v>
      </c>
      <c r="I3" s="137">
        <f t="shared" si="0"/>
        <v>45916</v>
      </c>
      <c r="J3" s="137">
        <v>45930</v>
      </c>
      <c r="K3" s="137">
        <f t="shared" si="0"/>
        <v>45937</v>
      </c>
      <c r="L3" s="137">
        <v>45940</v>
      </c>
      <c r="M3" s="137">
        <v>45944</v>
      </c>
      <c r="N3" s="137">
        <f t="shared" si="0"/>
        <v>45951</v>
      </c>
      <c r="O3" s="137">
        <f t="shared" si="0"/>
        <v>45958</v>
      </c>
      <c r="P3" s="137">
        <f t="shared" si="0"/>
        <v>45965</v>
      </c>
      <c r="Q3" s="138">
        <f t="shared" si="0"/>
        <v>45972</v>
      </c>
      <c r="R3" s="138">
        <f t="shared" si="0"/>
        <v>45979</v>
      </c>
      <c r="S3" s="138">
        <f t="shared" si="0"/>
        <v>45986</v>
      </c>
      <c r="T3" s="139">
        <f t="shared" si="0"/>
        <v>45993</v>
      </c>
      <c r="U3" s="62" t="s">
        <v>76</v>
      </c>
      <c r="V3" s="260">
        <f>IF(COUNT(E3:T3)=0,"",COUNT(参加者名簿兼出欠簿①!E3:T3,E3:T3))</f>
        <v>32</v>
      </c>
      <c r="W3" s="260"/>
      <c r="X3" s="59" t="s">
        <v>77</v>
      </c>
    </row>
    <row r="4" spans="1:24" ht="35.1" customHeight="1" x14ac:dyDescent="0.4">
      <c r="A4" s="108">
        <v>1</v>
      </c>
      <c r="B4" s="68" t="s">
        <v>68</v>
      </c>
      <c r="C4" s="69">
        <v>75</v>
      </c>
      <c r="D4" s="68" t="s">
        <v>69</v>
      </c>
      <c r="E4" s="69" t="s">
        <v>74</v>
      </c>
      <c r="F4" s="69" t="s">
        <v>74</v>
      </c>
      <c r="G4" s="69" t="s">
        <v>74</v>
      </c>
      <c r="H4" s="69" t="s">
        <v>74</v>
      </c>
      <c r="I4" s="69" t="s">
        <v>74</v>
      </c>
      <c r="J4" s="69" t="s">
        <v>74</v>
      </c>
      <c r="K4" s="69" t="s">
        <v>74</v>
      </c>
      <c r="L4" s="69" t="s">
        <v>74</v>
      </c>
      <c r="M4" s="69" t="s">
        <v>74</v>
      </c>
      <c r="N4" s="69" t="s">
        <v>74</v>
      </c>
      <c r="O4" s="69" t="s">
        <v>74</v>
      </c>
      <c r="P4" s="69" t="s">
        <v>74</v>
      </c>
      <c r="Q4" s="69" t="s">
        <v>74</v>
      </c>
      <c r="R4" s="69" t="s">
        <v>74</v>
      </c>
      <c r="S4" s="69" t="s">
        <v>74</v>
      </c>
      <c r="T4" s="73" t="s">
        <v>74</v>
      </c>
    </row>
    <row r="5" spans="1:24" ht="35.1" customHeight="1" x14ac:dyDescent="0.4">
      <c r="A5" s="108">
        <v>2</v>
      </c>
      <c r="B5" s="68" t="s">
        <v>72</v>
      </c>
      <c r="C5" s="69">
        <v>73</v>
      </c>
      <c r="D5" s="68" t="s">
        <v>69</v>
      </c>
      <c r="E5" s="69" t="s">
        <v>74</v>
      </c>
      <c r="F5" s="69" t="s">
        <v>74</v>
      </c>
      <c r="G5" s="69" t="s">
        <v>74</v>
      </c>
      <c r="H5" s="69" t="s">
        <v>74</v>
      </c>
      <c r="I5" s="69" t="s">
        <v>74</v>
      </c>
      <c r="J5" s="69" t="s">
        <v>74</v>
      </c>
      <c r="K5" s="69" t="s">
        <v>74</v>
      </c>
      <c r="L5" s="69" t="s">
        <v>74</v>
      </c>
      <c r="M5" s="69" t="s">
        <v>74</v>
      </c>
      <c r="N5" s="69" t="s">
        <v>74</v>
      </c>
      <c r="O5" s="69" t="s">
        <v>74</v>
      </c>
      <c r="P5" s="69" t="s">
        <v>74</v>
      </c>
      <c r="Q5" s="69" t="s">
        <v>74</v>
      </c>
      <c r="R5" s="69" t="s">
        <v>74</v>
      </c>
      <c r="S5" s="69"/>
      <c r="T5" s="73" t="s">
        <v>74</v>
      </c>
    </row>
    <row r="6" spans="1:24" ht="35.1" customHeight="1" x14ac:dyDescent="0.4">
      <c r="A6" s="108">
        <v>3</v>
      </c>
      <c r="B6" s="68" t="s">
        <v>70</v>
      </c>
      <c r="C6" s="69">
        <v>70</v>
      </c>
      <c r="D6" s="68" t="s">
        <v>69</v>
      </c>
      <c r="E6" s="69" t="s">
        <v>74</v>
      </c>
      <c r="F6" s="69" t="s">
        <v>74</v>
      </c>
      <c r="G6" s="69" t="s">
        <v>74</v>
      </c>
      <c r="H6" s="69" t="s">
        <v>74</v>
      </c>
      <c r="I6" s="69" t="s">
        <v>74</v>
      </c>
      <c r="J6" s="69" t="s">
        <v>74</v>
      </c>
      <c r="K6" s="69" t="s">
        <v>74</v>
      </c>
      <c r="L6" s="69" t="s">
        <v>74</v>
      </c>
      <c r="M6" s="69" t="s">
        <v>74</v>
      </c>
      <c r="N6" s="69" t="s">
        <v>74</v>
      </c>
      <c r="O6" s="69" t="s">
        <v>74</v>
      </c>
      <c r="P6" s="69" t="s">
        <v>74</v>
      </c>
      <c r="Q6" s="69" t="s">
        <v>74</v>
      </c>
      <c r="R6" s="69" t="s">
        <v>74</v>
      </c>
      <c r="S6" s="69" t="s">
        <v>74</v>
      </c>
      <c r="T6" s="73" t="s">
        <v>74</v>
      </c>
    </row>
    <row r="7" spans="1:24" ht="35.1" customHeight="1" x14ac:dyDescent="0.4">
      <c r="A7" s="108">
        <v>4</v>
      </c>
      <c r="B7" s="68" t="s">
        <v>71</v>
      </c>
      <c r="C7" s="69">
        <v>68</v>
      </c>
      <c r="D7" s="68" t="s">
        <v>69</v>
      </c>
      <c r="E7" s="69" t="s">
        <v>74</v>
      </c>
      <c r="F7" s="69" t="s">
        <v>74</v>
      </c>
      <c r="G7" s="69" t="s">
        <v>74</v>
      </c>
      <c r="H7" s="69" t="s">
        <v>74</v>
      </c>
      <c r="I7" s="69" t="s">
        <v>74</v>
      </c>
      <c r="J7" s="69" t="s">
        <v>74</v>
      </c>
      <c r="K7" s="69" t="s">
        <v>74</v>
      </c>
      <c r="L7" s="69" t="s">
        <v>74</v>
      </c>
      <c r="M7" s="69" t="s">
        <v>74</v>
      </c>
      <c r="N7" s="69" t="s">
        <v>74</v>
      </c>
      <c r="O7" s="69" t="s">
        <v>74</v>
      </c>
      <c r="P7" s="69" t="s">
        <v>74</v>
      </c>
      <c r="Q7" s="69" t="s">
        <v>74</v>
      </c>
      <c r="R7" s="69" t="s">
        <v>74</v>
      </c>
      <c r="S7" s="69" t="s">
        <v>74</v>
      </c>
      <c r="T7" s="73" t="s">
        <v>74</v>
      </c>
    </row>
    <row r="8" spans="1:24" ht="35.1" customHeight="1" x14ac:dyDescent="0.4">
      <c r="A8" s="108">
        <v>5</v>
      </c>
      <c r="B8" s="68" t="s">
        <v>73</v>
      </c>
      <c r="C8" s="69">
        <v>65</v>
      </c>
      <c r="D8" s="68" t="s">
        <v>69</v>
      </c>
      <c r="E8" s="69" t="s">
        <v>74</v>
      </c>
      <c r="F8" s="69" t="s">
        <v>74</v>
      </c>
      <c r="G8" s="69" t="s">
        <v>74</v>
      </c>
      <c r="H8" s="69" t="s">
        <v>74</v>
      </c>
      <c r="I8" s="69" t="s">
        <v>74</v>
      </c>
      <c r="J8" s="69" t="s">
        <v>74</v>
      </c>
      <c r="K8" s="69"/>
      <c r="L8" s="69" t="s">
        <v>74</v>
      </c>
      <c r="M8" s="69" t="s">
        <v>74</v>
      </c>
      <c r="N8" s="69" t="s">
        <v>74</v>
      </c>
      <c r="O8" s="69" t="s">
        <v>74</v>
      </c>
      <c r="P8" s="69" t="s">
        <v>74</v>
      </c>
      <c r="Q8" s="69" t="s">
        <v>74</v>
      </c>
      <c r="R8" s="69" t="s">
        <v>74</v>
      </c>
      <c r="S8" s="69" t="s">
        <v>74</v>
      </c>
      <c r="T8" s="73"/>
    </row>
    <row r="9" spans="1:24" ht="35.1" customHeight="1" x14ac:dyDescent="0.4">
      <c r="A9" s="108">
        <v>6</v>
      </c>
      <c r="B9" s="68" t="s">
        <v>73</v>
      </c>
      <c r="C9" s="69">
        <v>77</v>
      </c>
      <c r="D9" s="68" t="s">
        <v>69</v>
      </c>
      <c r="E9" s="69" t="s">
        <v>74</v>
      </c>
      <c r="F9" s="69" t="s">
        <v>74</v>
      </c>
      <c r="G9" s="69" t="s">
        <v>74</v>
      </c>
      <c r="H9" s="69"/>
      <c r="I9" s="69" t="s">
        <v>74</v>
      </c>
      <c r="J9" s="69" t="s">
        <v>74</v>
      </c>
      <c r="K9" s="69" t="s">
        <v>74</v>
      </c>
      <c r="L9" s="69" t="s">
        <v>74</v>
      </c>
      <c r="M9" s="69"/>
      <c r="N9" s="69" t="s">
        <v>74</v>
      </c>
      <c r="O9" s="69" t="s">
        <v>74</v>
      </c>
      <c r="P9" s="69" t="s">
        <v>74</v>
      </c>
      <c r="Q9" s="69" t="s">
        <v>74</v>
      </c>
      <c r="R9" s="69" t="s">
        <v>74</v>
      </c>
      <c r="S9" s="69" t="s">
        <v>74</v>
      </c>
      <c r="T9" s="73" t="s">
        <v>74</v>
      </c>
    </row>
    <row r="10" spans="1:24" ht="35.1" customHeight="1" x14ac:dyDescent="0.4">
      <c r="A10" s="108">
        <v>7</v>
      </c>
      <c r="B10" s="68" t="s">
        <v>73</v>
      </c>
      <c r="C10" s="69">
        <v>80</v>
      </c>
      <c r="D10" s="68" t="s">
        <v>69</v>
      </c>
      <c r="E10" s="69" t="s">
        <v>74</v>
      </c>
      <c r="F10" s="69" t="s">
        <v>74</v>
      </c>
      <c r="G10" s="69" t="s">
        <v>74</v>
      </c>
      <c r="H10" s="69" t="s">
        <v>74</v>
      </c>
      <c r="I10" s="69" t="s">
        <v>74</v>
      </c>
      <c r="J10" s="69" t="s">
        <v>74</v>
      </c>
      <c r="K10" s="69" t="s">
        <v>74</v>
      </c>
      <c r="L10" s="69" t="s">
        <v>74</v>
      </c>
      <c r="M10" s="69" t="s">
        <v>74</v>
      </c>
      <c r="N10" s="69" t="s">
        <v>74</v>
      </c>
      <c r="O10" s="69" t="s">
        <v>74</v>
      </c>
      <c r="P10" s="69" t="s">
        <v>74</v>
      </c>
      <c r="Q10" s="69" t="s">
        <v>74</v>
      </c>
      <c r="R10" s="69" t="s">
        <v>74</v>
      </c>
      <c r="S10" s="69" t="s">
        <v>74</v>
      </c>
      <c r="T10" s="73" t="s">
        <v>74</v>
      </c>
    </row>
    <row r="11" spans="1:24" ht="35.1" customHeight="1" x14ac:dyDescent="0.4">
      <c r="A11" s="108">
        <v>8</v>
      </c>
      <c r="B11" s="68" t="s">
        <v>73</v>
      </c>
      <c r="C11" s="69">
        <v>72</v>
      </c>
      <c r="D11" s="68" t="s">
        <v>69</v>
      </c>
      <c r="E11" s="69" t="s">
        <v>74</v>
      </c>
      <c r="F11" s="69" t="s">
        <v>74</v>
      </c>
      <c r="G11" s="69" t="s">
        <v>74</v>
      </c>
      <c r="H11" s="69" t="s">
        <v>74</v>
      </c>
      <c r="I11" s="69" t="s">
        <v>74</v>
      </c>
      <c r="J11" s="69" t="s">
        <v>74</v>
      </c>
      <c r="K11" s="69" t="s">
        <v>74</v>
      </c>
      <c r="L11" s="69" t="s">
        <v>74</v>
      </c>
      <c r="M11" s="69" t="s">
        <v>74</v>
      </c>
      <c r="N11" s="69" t="s">
        <v>74</v>
      </c>
      <c r="O11" s="69" t="s">
        <v>74</v>
      </c>
      <c r="P11" s="69" t="s">
        <v>74</v>
      </c>
      <c r="Q11" s="69" t="s">
        <v>74</v>
      </c>
      <c r="R11" s="69" t="s">
        <v>74</v>
      </c>
      <c r="S11" s="69" t="s">
        <v>74</v>
      </c>
      <c r="T11" s="73" t="s">
        <v>74</v>
      </c>
    </row>
    <row r="12" spans="1:24" ht="35.1" customHeight="1" thickBot="1" x14ac:dyDescent="0.45">
      <c r="A12" s="108">
        <v>9</v>
      </c>
      <c r="B12" s="68" t="s">
        <v>73</v>
      </c>
      <c r="C12" s="69">
        <v>66</v>
      </c>
      <c r="D12" s="68" t="s">
        <v>69</v>
      </c>
      <c r="E12" s="69" t="s">
        <v>74</v>
      </c>
      <c r="F12" s="69" t="s">
        <v>74</v>
      </c>
      <c r="G12" s="69" t="s">
        <v>74</v>
      </c>
      <c r="H12" s="69" t="s">
        <v>74</v>
      </c>
      <c r="I12" s="69" t="s">
        <v>74</v>
      </c>
      <c r="J12" s="69" t="s">
        <v>74</v>
      </c>
      <c r="K12" s="69" t="s">
        <v>74</v>
      </c>
      <c r="L12" s="69" t="s">
        <v>74</v>
      </c>
      <c r="M12" s="69" t="s">
        <v>74</v>
      </c>
      <c r="N12" s="69"/>
      <c r="O12" s="69" t="s">
        <v>74</v>
      </c>
      <c r="P12" s="69" t="s">
        <v>74</v>
      </c>
      <c r="Q12" s="69" t="s">
        <v>74</v>
      </c>
      <c r="R12" s="69" t="s">
        <v>74</v>
      </c>
      <c r="S12" s="69" t="s">
        <v>74</v>
      </c>
      <c r="T12" s="73" t="s">
        <v>74</v>
      </c>
    </row>
    <row r="13" spans="1:24" ht="35.1" customHeight="1" thickBot="1" x14ac:dyDescent="0.45">
      <c r="A13" s="109">
        <v>10</v>
      </c>
      <c r="B13" s="74" t="s">
        <v>73</v>
      </c>
      <c r="C13" s="75">
        <v>69</v>
      </c>
      <c r="D13" s="74" t="s">
        <v>69</v>
      </c>
      <c r="E13" s="75" t="s">
        <v>74</v>
      </c>
      <c r="F13" s="75" t="s">
        <v>74</v>
      </c>
      <c r="G13" s="75" t="s">
        <v>74</v>
      </c>
      <c r="H13" s="75" t="s">
        <v>74</v>
      </c>
      <c r="I13" s="75" t="s">
        <v>74</v>
      </c>
      <c r="J13" s="75" t="s">
        <v>74</v>
      </c>
      <c r="K13" s="75" t="s">
        <v>74</v>
      </c>
      <c r="L13" s="75" t="s">
        <v>74</v>
      </c>
      <c r="M13" s="75" t="s">
        <v>74</v>
      </c>
      <c r="N13" s="75" t="s">
        <v>74</v>
      </c>
      <c r="O13" s="75" t="s">
        <v>74</v>
      </c>
      <c r="P13" s="75" t="s">
        <v>74</v>
      </c>
      <c r="Q13" s="75" t="s">
        <v>74</v>
      </c>
      <c r="R13" s="75" t="s">
        <v>74</v>
      </c>
      <c r="S13" s="75" t="s">
        <v>74</v>
      </c>
      <c r="T13" s="76" t="s">
        <v>74</v>
      </c>
      <c r="U13" s="257" t="s">
        <v>45</v>
      </c>
      <c r="V13" s="241"/>
      <c r="W13" s="60"/>
      <c r="X13" s="10"/>
    </row>
    <row r="14" spans="1:24" ht="35.1" customHeight="1" thickBot="1" x14ac:dyDescent="0.45">
      <c r="A14" s="242" t="s">
        <v>38</v>
      </c>
      <c r="B14" s="243"/>
      <c r="C14" s="246" t="s">
        <v>78</v>
      </c>
      <c r="D14" s="247"/>
      <c r="E14" s="117">
        <f>IF(COUNTIF(E4:E13,$C$1)=0," ",COUNTIF(E4:E13,$C$1))</f>
        <v>10</v>
      </c>
      <c r="F14" s="117">
        <f t="shared" ref="F14:T14" si="1">IF(COUNTIF(F4:F13,$C$1)=0," ",COUNTIF(F4:F13,$C$1))</f>
        <v>10</v>
      </c>
      <c r="G14" s="117">
        <f t="shared" si="1"/>
        <v>10</v>
      </c>
      <c r="H14" s="117">
        <f t="shared" si="1"/>
        <v>9</v>
      </c>
      <c r="I14" s="117">
        <f t="shared" si="1"/>
        <v>10</v>
      </c>
      <c r="J14" s="117">
        <f t="shared" si="1"/>
        <v>10</v>
      </c>
      <c r="K14" s="117">
        <f t="shared" si="1"/>
        <v>9</v>
      </c>
      <c r="L14" s="117">
        <f t="shared" si="1"/>
        <v>10</v>
      </c>
      <c r="M14" s="117">
        <f t="shared" si="1"/>
        <v>9</v>
      </c>
      <c r="N14" s="117">
        <f t="shared" si="1"/>
        <v>9</v>
      </c>
      <c r="O14" s="117">
        <f t="shared" si="1"/>
        <v>10</v>
      </c>
      <c r="P14" s="117">
        <f t="shared" si="1"/>
        <v>10</v>
      </c>
      <c r="Q14" s="117">
        <f t="shared" si="1"/>
        <v>10</v>
      </c>
      <c r="R14" s="117">
        <f t="shared" si="1"/>
        <v>10</v>
      </c>
      <c r="S14" s="117">
        <f t="shared" si="1"/>
        <v>9</v>
      </c>
      <c r="T14" s="117">
        <f t="shared" si="1"/>
        <v>9</v>
      </c>
      <c r="U14" s="253">
        <f>IF(SUM(E14:T14)=0," ",SUM(E14:T14))</f>
        <v>154</v>
      </c>
      <c r="V14" s="254"/>
      <c r="W14" s="61"/>
      <c r="X14" s="17"/>
    </row>
    <row r="15" spans="1:24" ht="35.1" customHeight="1" thickBot="1" x14ac:dyDescent="0.45">
      <c r="A15" s="244"/>
      <c r="B15" s="245"/>
      <c r="C15" s="246" t="s">
        <v>26</v>
      </c>
      <c r="D15" s="247"/>
      <c r="E15" s="118">
        <f>IF(COUNTIF(E4:E13,$C$1)=0," ",COUNTIFS(E4:E13,$C$1,$C$4:$C$13,"&gt;=65"))</f>
        <v>10</v>
      </c>
      <c r="F15" s="118">
        <f>IF(COUNTIF(F4:F13,$C$1)=0," ",COUNTIFS(F4:F13,$C$1,$C$4:$C$13,"&gt;=65"))</f>
        <v>10</v>
      </c>
      <c r="G15" s="118">
        <f t="shared" ref="G15:T15" si="2">IF(COUNTIF(G4:G13,$C$1)=0," ",COUNTIFS(G4:G13,$C$1,$C$4:$C$13,"&gt;=65"))</f>
        <v>10</v>
      </c>
      <c r="H15" s="118">
        <f t="shared" si="2"/>
        <v>9</v>
      </c>
      <c r="I15" s="118">
        <f t="shared" si="2"/>
        <v>10</v>
      </c>
      <c r="J15" s="118">
        <f t="shared" si="2"/>
        <v>10</v>
      </c>
      <c r="K15" s="118">
        <f t="shared" si="2"/>
        <v>9</v>
      </c>
      <c r="L15" s="118">
        <f t="shared" si="2"/>
        <v>10</v>
      </c>
      <c r="M15" s="118">
        <f t="shared" si="2"/>
        <v>9</v>
      </c>
      <c r="N15" s="118">
        <f t="shared" si="2"/>
        <v>9</v>
      </c>
      <c r="O15" s="118">
        <f t="shared" si="2"/>
        <v>10</v>
      </c>
      <c r="P15" s="118">
        <f t="shared" si="2"/>
        <v>10</v>
      </c>
      <c r="Q15" s="118">
        <f t="shared" si="2"/>
        <v>10</v>
      </c>
      <c r="R15" s="118">
        <f t="shared" si="2"/>
        <v>10</v>
      </c>
      <c r="S15" s="118">
        <f t="shared" si="2"/>
        <v>9</v>
      </c>
      <c r="T15" s="118">
        <f t="shared" si="2"/>
        <v>9</v>
      </c>
      <c r="U15" s="253">
        <f>IF(SUM(E15:T15)=0," ",SUM(E15:T15))</f>
        <v>154</v>
      </c>
      <c r="V15" s="254"/>
      <c r="W15" s="61"/>
      <c r="X15" s="17"/>
    </row>
    <row r="16" spans="1:24" ht="35.1" customHeight="1" x14ac:dyDescent="0.4">
      <c r="A16" s="110">
        <v>11</v>
      </c>
      <c r="B16" s="65" t="s">
        <v>73</v>
      </c>
      <c r="C16" s="66">
        <v>65</v>
      </c>
      <c r="D16" s="65" t="s">
        <v>69</v>
      </c>
      <c r="E16" s="66" t="s">
        <v>74</v>
      </c>
      <c r="F16" s="66" t="s">
        <v>74</v>
      </c>
      <c r="G16" s="66" t="s">
        <v>74</v>
      </c>
      <c r="H16" s="66" t="s">
        <v>74</v>
      </c>
      <c r="I16" s="66" t="s">
        <v>74</v>
      </c>
      <c r="J16" s="66" t="s">
        <v>74</v>
      </c>
      <c r="K16" s="66" t="s">
        <v>74</v>
      </c>
      <c r="L16" s="66" t="s">
        <v>74</v>
      </c>
      <c r="M16" s="66" t="s">
        <v>74</v>
      </c>
      <c r="N16" s="66" t="s">
        <v>74</v>
      </c>
      <c r="O16" s="66" t="s">
        <v>74</v>
      </c>
      <c r="P16" s="66" t="s">
        <v>74</v>
      </c>
      <c r="Q16" s="66" t="s">
        <v>74</v>
      </c>
      <c r="R16" s="66" t="s">
        <v>74</v>
      </c>
      <c r="S16" s="66" t="s">
        <v>74</v>
      </c>
      <c r="T16" s="67" t="s">
        <v>74</v>
      </c>
    </row>
    <row r="17" spans="1:24" ht="35.1" customHeight="1" x14ac:dyDescent="0.4">
      <c r="A17" s="108">
        <v>12</v>
      </c>
      <c r="B17" s="68" t="s">
        <v>73</v>
      </c>
      <c r="C17" s="69">
        <v>77</v>
      </c>
      <c r="D17" s="68" t="s">
        <v>69</v>
      </c>
      <c r="E17" s="70" t="s">
        <v>74</v>
      </c>
      <c r="F17" s="70" t="s">
        <v>74</v>
      </c>
      <c r="G17" s="70" t="s">
        <v>74</v>
      </c>
      <c r="H17" s="70" t="s">
        <v>74</v>
      </c>
      <c r="I17" s="70" t="s">
        <v>74</v>
      </c>
      <c r="J17" s="70" t="s">
        <v>74</v>
      </c>
      <c r="K17" s="70" t="s">
        <v>74</v>
      </c>
      <c r="L17" s="70" t="s">
        <v>74</v>
      </c>
      <c r="M17" s="70" t="s">
        <v>74</v>
      </c>
      <c r="N17" s="70" t="s">
        <v>74</v>
      </c>
      <c r="O17" s="70" t="s">
        <v>74</v>
      </c>
      <c r="P17" s="70" t="s">
        <v>74</v>
      </c>
      <c r="Q17" s="70" t="s">
        <v>74</v>
      </c>
      <c r="R17" s="70" t="s">
        <v>74</v>
      </c>
      <c r="S17" s="70" t="s">
        <v>74</v>
      </c>
      <c r="T17" s="71" t="s">
        <v>74</v>
      </c>
    </row>
    <row r="18" spans="1:24" ht="35.1" customHeight="1" x14ac:dyDescent="0.4">
      <c r="A18" s="108">
        <v>13</v>
      </c>
      <c r="B18" s="68" t="s">
        <v>73</v>
      </c>
      <c r="C18" s="69">
        <v>80</v>
      </c>
      <c r="D18" s="68" t="s">
        <v>69</v>
      </c>
      <c r="E18" s="70" t="s">
        <v>74</v>
      </c>
      <c r="F18" s="70" t="s">
        <v>74</v>
      </c>
      <c r="G18" s="70" t="s">
        <v>74</v>
      </c>
      <c r="H18" s="70" t="s">
        <v>74</v>
      </c>
      <c r="I18" s="70" t="s">
        <v>74</v>
      </c>
      <c r="J18" s="70" t="s">
        <v>74</v>
      </c>
      <c r="K18" s="70" t="s">
        <v>74</v>
      </c>
      <c r="L18" s="70" t="s">
        <v>74</v>
      </c>
      <c r="M18" s="70" t="s">
        <v>74</v>
      </c>
      <c r="N18" s="70" t="s">
        <v>74</v>
      </c>
      <c r="O18" s="70" t="s">
        <v>74</v>
      </c>
      <c r="P18" s="70" t="s">
        <v>74</v>
      </c>
      <c r="Q18" s="70" t="s">
        <v>74</v>
      </c>
      <c r="R18" s="70" t="s">
        <v>74</v>
      </c>
      <c r="S18" s="70" t="s">
        <v>74</v>
      </c>
      <c r="T18" s="71" t="s">
        <v>74</v>
      </c>
    </row>
    <row r="19" spans="1:24" ht="35.1" customHeight="1" x14ac:dyDescent="0.4">
      <c r="A19" s="108">
        <v>14</v>
      </c>
      <c r="B19" s="68" t="s">
        <v>73</v>
      </c>
      <c r="C19" s="69">
        <v>72</v>
      </c>
      <c r="D19" s="68" t="s">
        <v>69</v>
      </c>
      <c r="E19" s="70" t="s">
        <v>74</v>
      </c>
      <c r="F19" s="70" t="s">
        <v>74</v>
      </c>
      <c r="G19" s="70" t="s">
        <v>74</v>
      </c>
      <c r="H19" s="70"/>
      <c r="I19" s="70" t="s">
        <v>74</v>
      </c>
      <c r="J19" s="70" t="s">
        <v>74</v>
      </c>
      <c r="K19" s="70" t="s">
        <v>74</v>
      </c>
      <c r="L19" s="70" t="s">
        <v>74</v>
      </c>
      <c r="M19" s="70" t="s">
        <v>74</v>
      </c>
      <c r="N19" s="70" t="s">
        <v>74</v>
      </c>
      <c r="O19" s="70" t="s">
        <v>74</v>
      </c>
      <c r="P19" s="70" t="s">
        <v>74</v>
      </c>
      <c r="Q19" s="70" t="s">
        <v>74</v>
      </c>
      <c r="R19" s="70" t="s">
        <v>74</v>
      </c>
      <c r="S19" s="70" t="s">
        <v>74</v>
      </c>
      <c r="T19" s="71" t="s">
        <v>74</v>
      </c>
    </row>
    <row r="20" spans="1:24" ht="35.1" customHeight="1" x14ac:dyDescent="0.4">
      <c r="A20" s="108">
        <v>15</v>
      </c>
      <c r="B20" s="68" t="s">
        <v>73</v>
      </c>
      <c r="C20" s="69">
        <v>66</v>
      </c>
      <c r="D20" s="68" t="s">
        <v>69</v>
      </c>
      <c r="E20" s="70" t="s">
        <v>74</v>
      </c>
      <c r="F20" s="70" t="s">
        <v>74</v>
      </c>
      <c r="G20" s="70" t="s">
        <v>74</v>
      </c>
      <c r="H20" s="70" t="s">
        <v>74</v>
      </c>
      <c r="I20" s="70" t="s">
        <v>74</v>
      </c>
      <c r="J20" s="70" t="s">
        <v>74</v>
      </c>
      <c r="K20" s="70" t="s">
        <v>74</v>
      </c>
      <c r="L20" s="70" t="s">
        <v>74</v>
      </c>
      <c r="M20" s="70"/>
      <c r="N20" s="70" t="s">
        <v>74</v>
      </c>
      <c r="O20" s="70" t="s">
        <v>74</v>
      </c>
      <c r="P20" s="70" t="s">
        <v>74</v>
      </c>
      <c r="Q20" s="70" t="s">
        <v>74</v>
      </c>
      <c r="R20" s="70" t="s">
        <v>74</v>
      </c>
      <c r="S20" s="70" t="s">
        <v>74</v>
      </c>
      <c r="T20" s="71" t="s">
        <v>74</v>
      </c>
    </row>
    <row r="21" spans="1:24" ht="35.1" customHeight="1" x14ac:dyDescent="0.4">
      <c r="A21" s="108">
        <v>16</v>
      </c>
      <c r="B21" s="68" t="s">
        <v>73</v>
      </c>
      <c r="C21" s="72">
        <v>69</v>
      </c>
      <c r="D21" s="68" t="s">
        <v>69</v>
      </c>
      <c r="E21" s="70" t="s">
        <v>74</v>
      </c>
      <c r="F21" s="70" t="s">
        <v>74</v>
      </c>
      <c r="G21" s="70" t="s">
        <v>74</v>
      </c>
      <c r="H21" s="70" t="s">
        <v>74</v>
      </c>
      <c r="I21" s="70" t="s">
        <v>74</v>
      </c>
      <c r="J21" s="70" t="s">
        <v>74</v>
      </c>
      <c r="K21" s="70" t="s">
        <v>74</v>
      </c>
      <c r="L21" s="70" t="s">
        <v>74</v>
      </c>
      <c r="M21" s="70" t="s">
        <v>74</v>
      </c>
      <c r="N21" s="70" t="s">
        <v>74</v>
      </c>
      <c r="O21" s="70" t="s">
        <v>74</v>
      </c>
      <c r="P21" s="70" t="s">
        <v>74</v>
      </c>
      <c r="Q21" s="70" t="s">
        <v>74</v>
      </c>
      <c r="R21" s="70" t="s">
        <v>74</v>
      </c>
      <c r="S21" s="70"/>
      <c r="T21" s="71" t="s">
        <v>74</v>
      </c>
    </row>
    <row r="22" spans="1:24" ht="35.1" customHeight="1" x14ac:dyDescent="0.4">
      <c r="A22" s="108">
        <v>17</v>
      </c>
      <c r="B22" s="68" t="s">
        <v>73</v>
      </c>
      <c r="C22" s="69">
        <v>67</v>
      </c>
      <c r="D22" s="68" t="s">
        <v>69</v>
      </c>
      <c r="E22" s="70" t="s">
        <v>74</v>
      </c>
      <c r="F22" s="70" t="s">
        <v>74</v>
      </c>
      <c r="G22" s="70" t="s">
        <v>74</v>
      </c>
      <c r="H22" s="70" t="s">
        <v>74</v>
      </c>
      <c r="I22" s="70" t="s">
        <v>74</v>
      </c>
      <c r="J22" s="70" t="s">
        <v>74</v>
      </c>
      <c r="K22" s="70" t="s">
        <v>74</v>
      </c>
      <c r="L22" s="70" t="s">
        <v>74</v>
      </c>
      <c r="M22" s="70" t="s">
        <v>74</v>
      </c>
      <c r="N22" s="70" t="s">
        <v>74</v>
      </c>
      <c r="O22" s="70" t="s">
        <v>74</v>
      </c>
      <c r="P22" s="70" t="s">
        <v>74</v>
      </c>
      <c r="Q22" s="70" t="s">
        <v>74</v>
      </c>
      <c r="R22" s="70" t="s">
        <v>74</v>
      </c>
      <c r="S22" s="70" t="s">
        <v>74</v>
      </c>
      <c r="T22" s="71" t="s">
        <v>74</v>
      </c>
    </row>
    <row r="23" spans="1:24" ht="35.1" customHeight="1" x14ac:dyDescent="0.4">
      <c r="A23" s="108">
        <v>18</v>
      </c>
      <c r="B23" s="68" t="s">
        <v>73</v>
      </c>
      <c r="C23" s="69">
        <v>65</v>
      </c>
      <c r="D23" s="68" t="s">
        <v>69</v>
      </c>
      <c r="E23" s="70" t="s">
        <v>74</v>
      </c>
      <c r="F23" s="70" t="s">
        <v>74</v>
      </c>
      <c r="G23" s="70" t="s">
        <v>74</v>
      </c>
      <c r="H23" s="70" t="s">
        <v>74</v>
      </c>
      <c r="I23" s="70" t="s">
        <v>74</v>
      </c>
      <c r="J23" s="70" t="s">
        <v>74</v>
      </c>
      <c r="K23" s="70" t="s">
        <v>74</v>
      </c>
      <c r="L23" s="70" t="s">
        <v>74</v>
      </c>
      <c r="M23" s="70" t="s">
        <v>74</v>
      </c>
      <c r="N23" s="70" t="s">
        <v>74</v>
      </c>
      <c r="O23" s="70" t="s">
        <v>74</v>
      </c>
      <c r="P23" s="70" t="s">
        <v>74</v>
      </c>
      <c r="Q23" s="70" t="s">
        <v>74</v>
      </c>
      <c r="R23" s="70" t="s">
        <v>74</v>
      </c>
      <c r="S23" s="70" t="s">
        <v>74</v>
      </c>
      <c r="T23" s="71" t="s">
        <v>74</v>
      </c>
    </row>
    <row r="24" spans="1:24" ht="35.1" customHeight="1" thickBot="1" x14ac:dyDescent="0.45">
      <c r="A24" s="108">
        <v>19</v>
      </c>
      <c r="B24" s="3"/>
      <c r="C24" s="25"/>
      <c r="D24" s="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1:24" ht="35.1" customHeight="1" thickBot="1" x14ac:dyDescent="0.45">
      <c r="A25" s="109">
        <v>20</v>
      </c>
      <c r="B25" s="4"/>
      <c r="C25" s="63"/>
      <c r="D25" s="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4"/>
      <c r="U25" s="257" t="s">
        <v>46</v>
      </c>
      <c r="V25" s="241"/>
      <c r="W25" s="60"/>
      <c r="X25" s="16"/>
    </row>
    <row r="26" spans="1:24" ht="35.1" customHeight="1" thickBot="1" x14ac:dyDescent="0.45">
      <c r="A26" s="242" t="s">
        <v>37</v>
      </c>
      <c r="B26" s="243"/>
      <c r="C26" s="246" t="s">
        <v>78</v>
      </c>
      <c r="D26" s="247"/>
      <c r="E26" s="117">
        <f>IF(COUNTIF(E16:E25,$C$1)=0," ",COUNTIF(E16:E25,$C$1))</f>
        <v>8</v>
      </c>
      <c r="F26" s="117">
        <f t="shared" ref="F26:T26" si="3">IF(COUNTIF(F16:F25,$C$1)=0," ",COUNTIF(F16:F25,$C$1))</f>
        <v>8</v>
      </c>
      <c r="G26" s="117">
        <f t="shared" si="3"/>
        <v>8</v>
      </c>
      <c r="H26" s="117">
        <f t="shared" si="3"/>
        <v>7</v>
      </c>
      <c r="I26" s="117">
        <f t="shared" si="3"/>
        <v>8</v>
      </c>
      <c r="J26" s="117">
        <f t="shared" si="3"/>
        <v>8</v>
      </c>
      <c r="K26" s="117">
        <f t="shared" si="3"/>
        <v>8</v>
      </c>
      <c r="L26" s="117">
        <f t="shared" si="3"/>
        <v>8</v>
      </c>
      <c r="M26" s="117">
        <f t="shared" si="3"/>
        <v>7</v>
      </c>
      <c r="N26" s="117">
        <f t="shared" si="3"/>
        <v>8</v>
      </c>
      <c r="O26" s="117">
        <f t="shared" si="3"/>
        <v>8</v>
      </c>
      <c r="P26" s="117">
        <f t="shared" si="3"/>
        <v>8</v>
      </c>
      <c r="Q26" s="117">
        <f t="shared" si="3"/>
        <v>8</v>
      </c>
      <c r="R26" s="117">
        <f t="shared" si="3"/>
        <v>8</v>
      </c>
      <c r="S26" s="117">
        <f t="shared" si="3"/>
        <v>7</v>
      </c>
      <c r="T26" s="117">
        <f t="shared" si="3"/>
        <v>8</v>
      </c>
      <c r="U26" s="253">
        <f>IF(SUM(E26:T26)=0," ",SUM(E26:T26))</f>
        <v>125</v>
      </c>
      <c r="V26" s="254"/>
      <c r="W26" s="61"/>
      <c r="X26" s="17"/>
    </row>
    <row r="27" spans="1:24" ht="35.1" customHeight="1" thickBot="1" x14ac:dyDescent="0.45">
      <c r="A27" s="244"/>
      <c r="B27" s="245"/>
      <c r="C27" s="246" t="s">
        <v>26</v>
      </c>
      <c r="D27" s="247"/>
      <c r="E27" s="118">
        <f>IF(COUNTIF(E16:E25,$C$1)=0," ",COUNTIFS(E16:E25,$C$1,$C$4:$C$13,"&gt;=65"))</f>
        <v>8</v>
      </c>
      <c r="F27" s="118">
        <f>IF(COUNTIF(F16:F25,$C$1)=0," ",COUNTIFS(F16:F25,$C$1,$C$4:$C$13,"&gt;=65"))</f>
        <v>8</v>
      </c>
      <c r="G27" s="118">
        <f t="shared" ref="G27:T27" si="4">IF(COUNTIF(G16:G25,$C$1)=0," ",COUNTIFS(G16:G25,$C$1,$C$4:$C$13,"&gt;=65"))</f>
        <v>8</v>
      </c>
      <c r="H27" s="118">
        <f t="shared" si="4"/>
        <v>7</v>
      </c>
      <c r="I27" s="118">
        <f t="shared" si="4"/>
        <v>8</v>
      </c>
      <c r="J27" s="118">
        <f t="shared" si="4"/>
        <v>8</v>
      </c>
      <c r="K27" s="118">
        <f t="shared" si="4"/>
        <v>8</v>
      </c>
      <c r="L27" s="118">
        <f t="shared" si="4"/>
        <v>8</v>
      </c>
      <c r="M27" s="118">
        <f t="shared" si="4"/>
        <v>7</v>
      </c>
      <c r="N27" s="118">
        <f t="shared" si="4"/>
        <v>8</v>
      </c>
      <c r="O27" s="118">
        <f t="shared" si="4"/>
        <v>8</v>
      </c>
      <c r="P27" s="118">
        <f t="shared" si="4"/>
        <v>8</v>
      </c>
      <c r="Q27" s="118">
        <f t="shared" si="4"/>
        <v>8</v>
      </c>
      <c r="R27" s="118">
        <f t="shared" si="4"/>
        <v>8</v>
      </c>
      <c r="S27" s="118">
        <f t="shared" si="4"/>
        <v>7</v>
      </c>
      <c r="T27" s="118">
        <f t="shared" si="4"/>
        <v>8</v>
      </c>
      <c r="U27" s="253">
        <f>IF(SUM(E27:T27)=0," ",SUM(E27:T27))</f>
        <v>125</v>
      </c>
      <c r="V27" s="254"/>
      <c r="W27" s="61"/>
      <c r="X27" s="18"/>
    </row>
    <row r="28" spans="1:24" ht="24.95" customHeight="1" thickBot="1" x14ac:dyDescent="0.45">
      <c r="A28" s="15"/>
      <c r="B28" s="15"/>
      <c r="C28" s="27"/>
      <c r="D28" s="28"/>
      <c r="U28" s="240" t="s">
        <v>40</v>
      </c>
      <c r="V28" s="241"/>
      <c r="W28" s="240" t="s">
        <v>27</v>
      </c>
      <c r="X28" s="241"/>
    </row>
    <row r="29" spans="1:24" ht="35.1" customHeight="1" thickBot="1" x14ac:dyDescent="0.45">
      <c r="A29" s="242" t="s">
        <v>39</v>
      </c>
      <c r="B29" s="243"/>
      <c r="C29" s="246" t="s">
        <v>78</v>
      </c>
      <c r="D29" s="247"/>
      <c r="E29" s="111">
        <f>IF(SUM(E14,E26)=0," ",SUM(E14,E26))</f>
        <v>18</v>
      </c>
      <c r="F29" s="112">
        <f t="shared" ref="F29:T30" si="5">IF(SUM(F14,F26)=0," ",SUM(F14,F26))</f>
        <v>18</v>
      </c>
      <c r="G29" s="112">
        <f t="shared" si="5"/>
        <v>18</v>
      </c>
      <c r="H29" s="112">
        <f t="shared" si="5"/>
        <v>16</v>
      </c>
      <c r="I29" s="112">
        <f t="shared" si="5"/>
        <v>18</v>
      </c>
      <c r="J29" s="112">
        <f t="shared" si="5"/>
        <v>18</v>
      </c>
      <c r="K29" s="112">
        <f t="shared" si="5"/>
        <v>17</v>
      </c>
      <c r="L29" s="112">
        <f t="shared" si="5"/>
        <v>18</v>
      </c>
      <c r="M29" s="112">
        <f t="shared" si="5"/>
        <v>16</v>
      </c>
      <c r="N29" s="112">
        <f t="shared" si="5"/>
        <v>17</v>
      </c>
      <c r="O29" s="112">
        <f t="shared" si="5"/>
        <v>18</v>
      </c>
      <c r="P29" s="112">
        <f t="shared" si="5"/>
        <v>18</v>
      </c>
      <c r="Q29" s="112">
        <f t="shared" si="5"/>
        <v>18</v>
      </c>
      <c r="R29" s="112">
        <f t="shared" si="5"/>
        <v>18</v>
      </c>
      <c r="S29" s="112">
        <f t="shared" si="5"/>
        <v>16</v>
      </c>
      <c r="T29" s="113">
        <f>IF(SUM(T14,T26)=0," ",SUM(T14,T26))</f>
        <v>17</v>
      </c>
      <c r="U29" s="248">
        <f>IF(SUM(E29:T29)=0," ",SUM(E29:T29,参加者名簿兼出欠簿①!U29))</f>
        <v>557</v>
      </c>
      <c r="V29" s="249"/>
      <c r="W29" s="250">
        <f>IF(U29=" "," ",U29/$V$3)</f>
        <v>17.40625</v>
      </c>
      <c r="X29" s="251"/>
    </row>
    <row r="30" spans="1:24" ht="35.1" customHeight="1" thickBot="1" x14ac:dyDescent="0.45">
      <c r="A30" s="244"/>
      <c r="B30" s="245"/>
      <c r="C30" s="246" t="s">
        <v>26</v>
      </c>
      <c r="D30" s="252"/>
      <c r="E30" s="114">
        <f>IF(SUM(E15,E27)=0," ",SUM(E15,E27))</f>
        <v>18</v>
      </c>
      <c r="F30" s="115">
        <f>IF(SUM(F15,F27)=0," ",SUM(F15,F27))</f>
        <v>18</v>
      </c>
      <c r="G30" s="115">
        <f t="shared" si="5"/>
        <v>18</v>
      </c>
      <c r="H30" s="115">
        <f t="shared" si="5"/>
        <v>16</v>
      </c>
      <c r="I30" s="115">
        <f t="shared" si="5"/>
        <v>18</v>
      </c>
      <c r="J30" s="115">
        <f t="shared" si="5"/>
        <v>18</v>
      </c>
      <c r="K30" s="115">
        <f t="shared" si="5"/>
        <v>17</v>
      </c>
      <c r="L30" s="115">
        <f t="shared" si="5"/>
        <v>18</v>
      </c>
      <c r="M30" s="115">
        <f t="shared" si="5"/>
        <v>16</v>
      </c>
      <c r="N30" s="115">
        <f t="shared" si="5"/>
        <v>17</v>
      </c>
      <c r="O30" s="115">
        <f t="shared" si="5"/>
        <v>18</v>
      </c>
      <c r="P30" s="115">
        <f t="shared" si="5"/>
        <v>18</v>
      </c>
      <c r="Q30" s="115">
        <f t="shared" si="5"/>
        <v>18</v>
      </c>
      <c r="R30" s="115">
        <f t="shared" si="5"/>
        <v>18</v>
      </c>
      <c r="S30" s="115">
        <f t="shared" si="5"/>
        <v>16</v>
      </c>
      <c r="T30" s="116">
        <f t="shared" si="5"/>
        <v>17</v>
      </c>
      <c r="U30" s="253">
        <f>IF(SUM(E30:T30)=0," ",SUM(E30:T30,参加者名簿兼出欠簿①!U30))</f>
        <v>557</v>
      </c>
      <c r="V30" s="254"/>
      <c r="W30" s="255">
        <f>IF(U30=" "," ",U30/$V$3)</f>
        <v>17.40625</v>
      </c>
      <c r="X30" s="256"/>
    </row>
    <row r="31" spans="1:24" ht="24.95" customHeight="1" x14ac:dyDescent="0.4"/>
    <row r="32" spans="1:24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</sheetData>
  <mergeCells count="24">
    <mergeCell ref="E1:L1"/>
    <mergeCell ref="E2:L2"/>
    <mergeCell ref="V3:W3"/>
    <mergeCell ref="U13:V13"/>
    <mergeCell ref="A14:B15"/>
    <mergeCell ref="C14:D14"/>
    <mergeCell ref="U14:V14"/>
    <mergeCell ref="C15:D15"/>
    <mergeCell ref="U15:V15"/>
    <mergeCell ref="U25:V25"/>
    <mergeCell ref="A26:B27"/>
    <mergeCell ref="C26:D26"/>
    <mergeCell ref="U26:V26"/>
    <mergeCell ref="C27:D27"/>
    <mergeCell ref="U27:V27"/>
    <mergeCell ref="U28:V28"/>
    <mergeCell ref="W28:X28"/>
    <mergeCell ref="A29:B30"/>
    <mergeCell ref="C29:D29"/>
    <mergeCell ref="U29:V29"/>
    <mergeCell ref="W29:X29"/>
    <mergeCell ref="C30:D30"/>
    <mergeCell ref="U30:V30"/>
    <mergeCell ref="W30:X30"/>
  </mergeCells>
  <phoneticPr fontId="1"/>
  <dataValidations count="1">
    <dataValidation type="list" allowBlank="1" showInputMessage="1" showErrorMessage="1" sqref="E4:T13 E16:T25">
      <formula1>$C$1:$C$2</formula1>
    </dataValidation>
  </dataValidations>
  <printOptions horizontalCentered="1" verticalCentered="1"/>
  <pageMargins left="0" right="0" top="0" bottom="0" header="0" footer="0"/>
  <pageSetup paperSize="9" scale="56" orientation="landscape" r:id="rId1"/>
  <headerFooter>
    <oddHeader>&amp;L&amp;"BIZ UDPゴシック,標準"&amp;14 関係書類(第８条)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0"/>
  <sheetViews>
    <sheetView view="pageBreakPreview" zoomScale="60" zoomScaleNormal="55" workbookViewId="0">
      <selection activeCell="K14" sqref="K14:L14"/>
    </sheetView>
  </sheetViews>
  <sheetFormatPr defaultRowHeight="13.5" x14ac:dyDescent="0.4"/>
  <cols>
    <col min="1" max="1" width="5" style="2" bestFit="1" customWidth="1"/>
    <col min="2" max="2" width="23.875" style="2" customWidth="1"/>
    <col min="3" max="3" width="14.375" style="9" customWidth="1"/>
    <col min="4" max="4" width="40.625" style="2" customWidth="1"/>
    <col min="5" max="6" width="7.625" style="2" customWidth="1"/>
    <col min="7" max="7" width="9" style="2" customWidth="1"/>
    <col min="8" max="8" width="8.75" style="2" customWidth="1"/>
    <col min="9" max="10" width="7.625" style="2" customWidth="1"/>
    <col min="11" max="11" width="8.75" style="2" customWidth="1"/>
    <col min="12" max="12" width="9.5" style="2" customWidth="1"/>
    <col min="13" max="13" width="9.125" style="2" customWidth="1"/>
    <col min="14" max="19" width="7.625" style="2" customWidth="1"/>
    <col min="20" max="20" width="8.5" style="2" bestFit="1" customWidth="1"/>
    <col min="21" max="21" width="7.625" style="2" customWidth="1"/>
    <col min="22" max="24" width="5.625" style="2" customWidth="1"/>
    <col min="25" max="25" width="9.5" style="2" customWidth="1"/>
    <col min="26" max="16384" width="9" style="2"/>
  </cols>
  <sheetData>
    <row r="1" spans="1:25" ht="20.100000000000001" customHeight="1" x14ac:dyDescent="0.4">
      <c r="B1" s="29" t="s">
        <v>28</v>
      </c>
      <c r="C1" s="30" t="s">
        <v>30</v>
      </c>
      <c r="D1" s="14"/>
      <c r="E1" s="258" t="s">
        <v>22</v>
      </c>
      <c r="F1" s="258"/>
      <c r="G1" s="258"/>
      <c r="H1" s="258"/>
      <c r="I1" s="258"/>
      <c r="J1" s="258"/>
      <c r="K1" s="258"/>
      <c r="L1" s="258"/>
      <c r="M1" s="14"/>
      <c r="N1" s="14"/>
      <c r="O1" s="14"/>
      <c r="P1" s="14"/>
      <c r="R1" s="14"/>
      <c r="S1" s="14"/>
      <c r="T1" s="14"/>
      <c r="U1" s="14"/>
      <c r="Y1" s="31" t="s">
        <v>79</v>
      </c>
    </row>
    <row r="2" spans="1:25" ht="20.100000000000001" customHeight="1" thickBot="1" x14ac:dyDescent="0.45">
      <c r="B2" s="29" t="s">
        <v>29</v>
      </c>
      <c r="C2" s="30" t="s">
        <v>75</v>
      </c>
      <c r="D2" s="13"/>
      <c r="E2" s="259" t="s">
        <v>31</v>
      </c>
      <c r="F2" s="259"/>
      <c r="G2" s="259"/>
      <c r="H2" s="259"/>
      <c r="I2" s="259"/>
      <c r="J2" s="259"/>
      <c r="K2" s="259"/>
      <c r="L2" s="259"/>
      <c r="M2" s="13"/>
      <c r="N2" s="13"/>
      <c r="O2" s="13"/>
    </row>
    <row r="3" spans="1:25" s="21" customFormat="1" ht="30.75" thickBot="1" x14ac:dyDescent="0.45">
      <c r="A3" s="103" t="s">
        <v>23</v>
      </c>
      <c r="B3" s="104" t="s">
        <v>24</v>
      </c>
      <c r="C3" s="105" t="s">
        <v>44</v>
      </c>
      <c r="D3" s="104" t="s">
        <v>25</v>
      </c>
      <c r="E3" s="119">
        <v>46000</v>
      </c>
      <c r="F3" s="119">
        <f>E3+7</f>
        <v>46007</v>
      </c>
      <c r="G3" s="119">
        <f>F3+7</f>
        <v>46014</v>
      </c>
      <c r="H3" s="119">
        <v>45663</v>
      </c>
      <c r="I3" s="119">
        <f t="shared" ref="I3" si="0">H3+7</f>
        <v>45670</v>
      </c>
      <c r="J3" s="119">
        <f t="shared" ref="J3" si="1">I3+7</f>
        <v>45677</v>
      </c>
      <c r="K3" s="119">
        <f t="shared" ref="K3" si="2">J3+7</f>
        <v>45684</v>
      </c>
      <c r="L3" s="119">
        <f t="shared" ref="L3" si="3">K3+7</f>
        <v>45691</v>
      </c>
      <c r="M3" s="119">
        <f t="shared" ref="M3" si="4">L3+7</f>
        <v>45698</v>
      </c>
      <c r="N3" s="119">
        <f t="shared" ref="N3" si="5">M3+7</f>
        <v>45705</v>
      </c>
      <c r="O3" s="119">
        <f t="shared" ref="O3" si="6">N3+7</f>
        <v>45712</v>
      </c>
      <c r="P3" s="119">
        <f t="shared" ref="P3" si="7">O3+7</f>
        <v>45719</v>
      </c>
      <c r="Q3" s="119">
        <f t="shared" ref="Q3" si="8">P3+7</f>
        <v>45726</v>
      </c>
      <c r="R3" s="119">
        <f t="shared" ref="R3" si="9">Q3+7</f>
        <v>45733</v>
      </c>
      <c r="S3" s="119">
        <f t="shared" ref="S3:T3" si="10">R3+7</f>
        <v>45740</v>
      </c>
      <c r="T3" s="119">
        <f t="shared" si="10"/>
        <v>45747</v>
      </c>
      <c r="U3" s="140"/>
      <c r="V3" s="120" t="s">
        <v>76</v>
      </c>
      <c r="W3" s="260">
        <f>IF(COUNT(E3:U3)=0,"",COUNT(参加者名簿兼出欠簿①!E3:T3,参加者名簿兼出欠簿②!E3:T3,E3:U3))</f>
        <v>48</v>
      </c>
      <c r="X3" s="260"/>
      <c r="Y3" s="121" t="s">
        <v>77</v>
      </c>
    </row>
    <row r="4" spans="1:25" ht="35.1" customHeight="1" x14ac:dyDescent="0.4">
      <c r="A4" s="108">
        <v>1</v>
      </c>
      <c r="B4" s="68" t="s">
        <v>68</v>
      </c>
      <c r="C4" s="69">
        <v>75</v>
      </c>
      <c r="D4" s="68" t="s">
        <v>69</v>
      </c>
      <c r="E4" s="69" t="s">
        <v>74</v>
      </c>
      <c r="F4" s="69" t="s">
        <v>74</v>
      </c>
      <c r="G4" s="69" t="s">
        <v>74</v>
      </c>
      <c r="H4" s="69" t="s">
        <v>74</v>
      </c>
      <c r="I4" s="69" t="s">
        <v>74</v>
      </c>
      <c r="J4" s="69" t="s">
        <v>74</v>
      </c>
      <c r="K4" s="69" t="s">
        <v>74</v>
      </c>
      <c r="L4" s="69" t="s">
        <v>74</v>
      </c>
      <c r="M4" s="69" t="s">
        <v>74</v>
      </c>
      <c r="N4" s="69" t="s">
        <v>74</v>
      </c>
      <c r="O4" s="69" t="s">
        <v>74</v>
      </c>
      <c r="P4" s="69" t="s">
        <v>74</v>
      </c>
      <c r="Q4" s="69" t="s">
        <v>74</v>
      </c>
      <c r="R4" s="69" t="s">
        <v>74</v>
      </c>
      <c r="S4" s="69" t="s">
        <v>74</v>
      </c>
      <c r="T4" s="69" t="s">
        <v>74</v>
      </c>
      <c r="U4" s="141"/>
    </row>
    <row r="5" spans="1:25" ht="35.1" customHeight="1" x14ac:dyDescent="0.4">
      <c r="A5" s="108">
        <v>2</v>
      </c>
      <c r="B5" s="68" t="s">
        <v>72</v>
      </c>
      <c r="C5" s="69">
        <v>73</v>
      </c>
      <c r="D5" s="68" t="s">
        <v>69</v>
      </c>
      <c r="E5" s="69" t="s">
        <v>74</v>
      </c>
      <c r="F5" s="69" t="s">
        <v>74</v>
      </c>
      <c r="G5" s="69" t="s">
        <v>74</v>
      </c>
      <c r="H5" s="69" t="s">
        <v>74</v>
      </c>
      <c r="I5" s="69" t="s">
        <v>74</v>
      </c>
      <c r="J5" s="69" t="s">
        <v>74</v>
      </c>
      <c r="K5" s="69" t="s">
        <v>74</v>
      </c>
      <c r="L5" s="69" t="s">
        <v>74</v>
      </c>
      <c r="M5" s="69" t="s">
        <v>74</v>
      </c>
      <c r="N5" s="69" t="s">
        <v>74</v>
      </c>
      <c r="O5" s="69" t="s">
        <v>74</v>
      </c>
      <c r="P5" s="69" t="s">
        <v>74</v>
      </c>
      <c r="Q5" s="69" t="s">
        <v>74</v>
      </c>
      <c r="R5" s="69" t="s">
        <v>74</v>
      </c>
      <c r="S5" s="69"/>
      <c r="T5" s="69" t="s">
        <v>74</v>
      </c>
      <c r="U5" s="141"/>
    </row>
    <row r="6" spans="1:25" ht="35.1" customHeight="1" x14ac:dyDescent="0.4">
      <c r="A6" s="108">
        <v>3</v>
      </c>
      <c r="B6" s="68" t="s">
        <v>70</v>
      </c>
      <c r="C6" s="69">
        <v>70</v>
      </c>
      <c r="D6" s="68" t="s">
        <v>69</v>
      </c>
      <c r="E6" s="69" t="s">
        <v>74</v>
      </c>
      <c r="F6" s="69" t="s">
        <v>74</v>
      </c>
      <c r="G6" s="69" t="s">
        <v>74</v>
      </c>
      <c r="H6" s="69" t="s">
        <v>74</v>
      </c>
      <c r="I6" s="69" t="s">
        <v>74</v>
      </c>
      <c r="J6" s="69" t="s">
        <v>74</v>
      </c>
      <c r="K6" s="69" t="s">
        <v>74</v>
      </c>
      <c r="L6" s="69" t="s">
        <v>74</v>
      </c>
      <c r="M6" s="69" t="s">
        <v>74</v>
      </c>
      <c r="N6" s="69" t="s">
        <v>74</v>
      </c>
      <c r="O6" s="69" t="s">
        <v>74</v>
      </c>
      <c r="P6" s="69" t="s">
        <v>74</v>
      </c>
      <c r="Q6" s="69" t="s">
        <v>74</v>
      </c>
      <c r="R6" s="69" t="s">
        <v>74</v>
      </c>
      <c r="S6" s="69" t="s">
        <v>74</v>
      </c>
      <c r="T6" s="69" t="s">
        <v>74</v>
      </c>
      <c r="U6" s="141"/>
    </row>
    <row r="7" spans="1:25" ht="35.1" customHeight="1" x14ac:dyDescent="0.4">
      <c r="A7" s="108">
        <v>4</v>
      </c>
      <c r="B7" s="68" t="s">
        <v>71</v>
      </c>
      <c r="C7" s="69">
        <v>68</v>
      </c>
      <c r="D7" s="68" t="s">
        <v>69</v>
      </c>
      <c r="E7" s="69" t="s">
        <v>74</v>
      </c>
      <c r="F7" s="69" t="s">
        <v>74</v>
      </c>
      <c r="G7" s="69" t="s">
        <v>74</v>
      </c>
      <c r="H7" s="69" t="s">
        <v>74</v>
      </c>
      <c r="I7" s="69" t="s">
        <v>74</v>
      </c>
      <c r="J7" s="69" t="s">
        <v>74</v>
      </c>
      <c r="K7" s="69" t="s">
        <v>74</v>
      </c>
      <c r="L7" s="69" t="s">
        <v>74</v>
      </c>
      <c r="M7" s="69" t="s">
        <v>74</v>
      </c>
      <c r="N7" s="69" t="s">
        <v>74</v>
      </c>
      <c r="O7" s="69" t="s">
        <v>74</v>
      </c>
      <c r="P7" s="69" t="s">
        <v>74</v>
      </c>
      <c r="Q7" s="69" t="s">
        <v>74</v>
      </c>
      <c r="R7" s="69" t="s">
        <v>74</v>
      </c>
      <c r="S7" s="69" t="s">
        <v>74</v>
      </c>
      <c r="T7" s="69" t="s">
        <v>74</v>
      </c>
      <c r="U7" s="141"/>
    </row>
    <row r="8" spans="1:25" ht="35.1" customHeight="1" x14ac:dyDescent="0.4">
      <c r="A8" s="108">
        <v>5</v>
      </c>
      <c r="B8" s="68" t="s">
        <v>73</v>
      </c>
      <c r="C8" s="69">
        <v>65</v>
      </c>
      <c r="D8" s="68" t="s">
        <v>69</v>
      </c>
      <c r="E8" s="69" t="s">
        <v>74</v>
      </c>
      <c r="F8" s="69" t="s">
        <v>74</v>
      </c>
      <c r="G8" s="69" t="s">
        <v>74</v>
      </c>
      <c r="H8" s="69" t="s">
        <v>74</v>
      </c>
      <c r="I8" s="69" t="s">
        <v>74</v>
      </c>
      <c r="J8" s="69" t="s">
        <v>74</v>
      </c>
      <c r="K8" s="69"/>
      <c r="L8" s="69" t="s">
        <v>74</v>
      </c>
      <c r="M8" s="69" t="s">
        <v>74</v>
      </c>
      <c r="N8" s="69" t="s">
        <v>74</v>
      </c>
      <c r="O8" s="69" t="s">
        <v>74</v>
      </c>
      <c r="P8" s="69" t="s">
        <v>74</v>
      </c>
      <c r="Q8" s="69" t="s">
        <v>74</v>
      </c>
      <c r="R8" s="69" t="s">
        <v>74</v>
      </c>
      <c r="S8" s="69" t="s">
        <v>74</v>
      </c>
      <c r="T8" s="69" t="s">
        <v>74</v>
      </c>
      <c r="U8" s="141"/>
    </row>
    <row r="9" spans="1:25" ht="35.1" customHeight="1" x14ac:dyDescent="0.4">
      <c r="A9" s="108">
        <v>6</v>
      </c>
      <c r="B9" s="68" t="s">
        <v>73</v>
      </c>
      <c r="C9" s="69">
        <v>77</v>
      </c>
      <c r="D9" s="68" t="s">
        <v>69</v>
      </c>
      <c r="E9" s="69" t="s">
        <v>74</v>
      </c>
      <c r="F9" s="69" t="s">
        <v>74</v>
      </c>
      <c r="G9" s="69" t="s">
        <v>74</v>
      </c>
      <c r="H9" s="69"/>
      <c r="I9" s="69" t="s">
        <v>74</v>
      </c>
      <c r="J9" s="69" t="s">
        <v>74</v>
      </c>
      <c r="K9" s="69" t="s">
        <v>74</v>
      </c>
      <c r="L9" s="69" t="s">
        <v>74</v>
      </c>
      <c r="M9" s="69"/>
      <c r="N9" s="69" t="s">
        <v>74</v>
      </c>
      <c r="O9" s="69" t="s">
        <v>74</v>
      </c>
      <c r="P9" s="69" t="s">
        <v>74</v>
      </c>
      <c r="Q9" s="69" t="s">
        <v>74</v>
      </c>
      <c r="R9" s="69" t="s">
        <v>74</v>
      </c>
      <c r="S9" s="69" t="s">
        <v>74</v>
      </c>
      <c r="T9" s="69" t="s">
        <v>74</v>
      </c>
      <c r="U9" s="141"/>
    </row>
    <row r="10" spans="1:25" ht="35.1" customHeight="1" x14ac:dyDescent="0.4">
      <c r="A10" s="108">
        <v>7</v>
      </c>
      <c r="B10" s="68" t="s">
        <v>73</v>
      </c>
      <c r="C10" s="69">
        <v>80</v>
      </c>
      <c r="D10" s="68" t="s">
        <v>69</v>
      </c>
      <c r="E10" s="69" t="s">
        <v>74</v>
      </c>
      <c r="F10" s="69" t="s">
        <v>74</v>
      </c>
      <c r="G10" s="69" t="s">
        <v>74</v>
      </c>
      <c r="H10" s="69" t="s">
        <v>74</v>
      </c>
      <c r="I10" s="69" t="s">
        <v>74</v>
      </c>
      <c r="J10" s="69" t="s">
        <v>74</v>
      </c>
      <c r="K10" s="69" t="s">
        <v>74</v>
      </c>
      <c r="L10" s="69" t="s">
        <v>74</v>
      </c>
      <c r="M10" s="69" t="s">
        <v>74</v>
      </c>
      <c r="N10" s="69" t="s">
        <v>74</v>
      </c>
      <c r="O10" s="69" t="s">
        <v>74</v>
      </c>
      <c r="P10" s="69" t="s">
        <v>74</v>
      </c>
      <c r="Q10" s="69" t="s">
        <v>74</v>
      </c>
      <c r="R10" s="69" t="s">
        <v>74</v>
      </c>
      <c r="S10" s="69" t="s">
        <v>74</v>
      </c>
      <c r="T10" s="69" t="s">
        <v>74</v>
      </c>
      <c r="U10" s="141"/>
    </row>
    <row r="11" spans="1:25" ht="35.1" customHeight="1" x14ac:dyDescent="0.4">
      <c r="A11" s="108">
        <v>8</v>
      </c>
      <c r="B11" s="68" t="s">
        <v>73</v>
      </c>
      <c r="C11" s="69">
        <v>72</v>
      </c>
      <c r="D11" s="68" t="s">
        <v>69</v>
      </c>
      <c r="E11" s="69" t="s">
        <v>74</v>
      </c>
      <c r="F11" s="69" t="s">
        <v>74</v>
      </c>
      <c r="G11" s="69" t="s">
        <v>74</v>
      </c>
      <c r="H11" s="69" t="s">
        <v>74</v>
      </c>
      <c r="I11" s="69" t="s">
        <v>74</v>
      </c>
      <c r="J11" s="69" t="s">
        <v>74</v>
      </c>
      <c r="K11" s="69" t="s">
        <v>74</v>
      </c>
      <c r="L11" s="69" t="s">
        <v>74</v>
      </c>
      <c r="M11" s="69" t="s">
        <v>74</v>
      </c>
      <c r="N11" s="69" t="s">
        <v>74</v>
      </c>
      <c r="O11" s="69" t="s">
        <v>74</v>
      </c>
      <c r="P11" s="69" t="s">
        <v>74</v>
      </c>
      <c r="Q11" s="69" t="s">
        <v>74</v>
      </c>
      <c r="R11" s="69" t="s">
        <v>74</v>
      </c>
      <c r="S11" s="69" t="s">
        <v>74</v>
      </c>
      <c r="T11" s="69" t="s">
        <v>74</v>
      </c>
      <c r="U11" s="141"/>
    </row>
    <row r="12" spans="1:25" ht="35.1" customHeight="1" thickBot="1" x14ac:dyDescent="0.45">
      <c r="A12" s="108">
        <v>9</v>
      </c>
      <c r="B12" s="68" t="s">
        <v>73</v>
      </c>
      <c r="C12" s="69">
        <v>66</v>
      </c>
      <c r="D12" s="68" t="s">
        <v>69</v>
      </c>
      <c r="E12" s="69" t="s">
        <v>74</v>
      </c>
      <c r="F12" s="69" t="s">
        <v>74</v>
      </c>
      <c r="G12" s="69" t="s">
        <v>74</v>
      </c>
      <c r="H12" s="69" t="s">
        <v>74</v>
      </c>
      <c r="I12" s="69" t="s">
        <v>74</v>
      </c>
      <c r="J12" s="69" t="s">
        <v>74</v>
      </c>
      <c r="K12" s="69" t="s">
        <v>74</v>
      </c>
      <c r="L12" s="69" t="s">
        <v>74</v>
      </c>
      <c r="M12" s="69" t="s">
        <v>74</v>
      </c>
      <c r="N12" s="69"/>
      <c r="O12" s="69" t="s">
        <v>74</v>
      </c>
      <c r="P12" s="69" t="s">
        <v>74</v>
      </c>
      <c r="Q12" s="69" t="s">
        <v>74</v>
      </c>
      <c r="R12" s="69" t="s">
        <v>74</v>
      </c>
      <c r="S12" s="69" t="s">
        <v>74</v>
      </c>
      <c r="T12" s="69" t="s">
        <v>74</v>
      </c>
      <c r="U12" s="141"/>
    </row>
    <row r="13" spans="1:25" ht="35.1" customHeight="1" thickBot="1" x14ac:dyDescent="0.45">
      <c r="A13" s="109">
        <v>10</v>
      </c>
      <c r="B13" s="74" t="s">
        <v>73</v>
      </c>
      <c r="C13" s="75">
        <v>69</v>
      </c>
      <c r="D13" s="74" t="s">
        <v>69</v>
      </c>
      <c r="E13" s="75" t="s">
        <v>74</v>
      </c>
      <c r="F13" s="75" t="s">
        <v>74</v>
      </c>
      <c r="G13" s="75" t="s">
        <v>74</v>
      </c>
      <c r="H13" s="75" t="s">
        <v>74</v>
      </c>
      <c r="I13" s="75" t="s">
        <v>74</v>
      </c>
      <c r="J13" s="75" t="s">
        <v>74</v>
      </c>
      <c r="K13" s="75" t="s">
        <v>74</v>
      </c>
      <c r="L13" s="75" t="s">
        <v>74</v>
      </c>
      <c r="M13" s="75" t="s">
        <v>74</v>
      </c>
      <c r="N13" s="75" t="s">
        <v>74</v>
      </c>
      <c r="O13" s="75" t="s">
        <v>74</v>
      </c>
      <c r="P13" s="75" t="s">
        <v>74</v>
      </c>
      <c r="Q13" s="75" t="s">
        <v>74</v>
      </c>
      <c r="R13" s="75" t="s">
        <v>74</v>
      </c>
      <c r="S13" s="75" t="s">
        <v>74</v>
      </c>
      <c r="T13" s="75" t="s">
        <v>74</v>
      </c>
      <c r="U13" s="142"/>
      <c r="V13" s="257" t="s">
        <v>45</v>
      </c>
      <c r="W13" s="241"/>
      <c r="X13" s="60"/>
      <c r="Y13" s="10"/>
    </row>
    <row r="14" spans="1:25" ht="35.1" customHeight="1" thickBot="1" x14ac:dyDescent="0.45">
      <c r="A14" s="242" t="s">
        <v>38</v>
      </c>
      <c r="B14" s="243"/>
      <c r="C14" s="246" t="s">
        <v>78</v>
      </c>
      <c r="D14" s="247"/>
      <c r="E14" s="117">
        <f>IF(COUNTIF(E4:E13,$C$1)=0," ",COUNTIF(E4:E13,$C$1))</f>
        <v>10</v>
      </c>
      <c r="F14" s="117">
        <f t="shared" ref="F14:S14" si="11">IF(COUNTIF(F4:F13,$C$1)=0," ",COUNTIF(F4:F13,$C$1))</f>
        <v>10</v>
      </c>
      <c r="G14" s="117">
        <f t="shared" si="11"/>
        <v>10</v>
      </c>
      <c r="H14" s="117">
        <f t="shared" si="11"/>
        <v>9</v>
      </c>
      <c r="I14" s="117">
        <f t="shared" si="11"/>
        <v>10</v>
      </c>
      <c r="J14" s="117">
        <f t="shared" si="11"/>
        <v>10</v>
      </c>
      <c r="K14" s="117">
        <f t="shared" si="11"/>
        <v>9</v>
      </c>
      <c r="L14" s="117">
        <f t="shared" si="11"/>
        <v>10</v>
      </c>
      <c r="M14" s="117">
        <f t="shared" si="11"/>
        <v>9</v>
      </c>
      <c r="N14" s="117">
        <f t="shared" si="11"/>
        <v>9</v>
      </c>
      <c r="O14" s="117">
        <f t="shared" si="11"/>
        <v>10</v>
      </c>
      <c r="P14" s="117">
        <f t="shared" si="11"/>
        <v>10</v>
      </c>
      <c r="Q14" s="117">
        <f t="shared" si="11"/>
        <v>10</v>
      </c>
      <c r="R14" s="117">
        <f t="shared" si="11"/>
        <v>10</v>
      </c>
      <c r="S14" s="117">
        <f t="shared" si="11"/>
        <v>9</v>
      </c>
      <c r="T14" s="117">
        <f t="shared" ref="T14:U14" si="12">IF(COUNTIF(T4:T13,$C$1)=0," ",COUNTIF(T4:T13,$C$1))</f>
        <v>10</v>
      </c>
      <c r="U14" s="117" t="str">
        <f t="shared" si="12"/>
        <v xml:space="preserve"> </v>
      </c>
      <c r="V14" s="253">
        <f>IF(SUM(E14:T14)=0," ",SUM(E14:T14))</f>
        <v>155</v>
      </c>
      <c r="W14" s="254"/>
      <c r="X14" s="61"/>
      <c r="Y14" s="17"/>
    </row>
    <row r="15" spans="1:25" ht="35.1" customHeight="1" thickBot="1" x14ac:dyDescent="0.45">
      <c r="A15" s="244"/>
      <c r="B15" s="245"/>
      <c r="C15" s="246" t="s">
        <v>26</v>
      </c>
      <c r="D15" s="247"/>
      <c r="E15" s="118">
        <f>IF(COUNTIF(E4:E13,$C$1)=0," ",COUNTIFS(E4:E13,$C$1,$C$4:$C$13,"&gt;=65"))</f>
        <v>10</v>
      </c>
      <c r="F15" s="118">
        <f>IF(COUNTIF(F4:F13,$C$1)=0," ",COUNTIFS(F4:F13,$C$1,$C$4:$C$13,"&gt;=65"))</f>
        <v>10</v>
      </c>
      <c r="G15" s="118">
        <f t="shared" ref="G15:S15" si="13">IF(COUNTIF(G4:G13,$C$1)=0," ",COUNTIFS(G4:G13,$C$1,$C$4:$C$13,"&gt;=65"))</f>
        <v>10</v>
      </c>
      <c r="H15" s="118">
        <f t="shared" si="13"/>
        <v>9</v>
      </c>
      <c r="I15" s="118">
        <f t="shared" si="13"/>
        <v>10</v>
      </c>
      <c r="J15" s="118">
        <f t="shared" si="13"/>
        <v>10</v>
      </c>
      <c r="K15" s="118">
        <f t="shared" si="13"/>
        <v>9</v>
      </c>
      <c r="L15" s="118">
        <f t="shared" si="13"/>
        <v>10</v>
      </c>
      <c r="M15" s="118">
        <f t="shared" si="13"/>
        <v>9</v>
      </c>
      <c r="N15" s="118">
        <f t="shared" si="13"/>
        <v>9</v>
      </c>
      <c r="O15" s="118">
        <f t="shared" si="13"/>
        <v>10</v>
      </c>
      <c r="P15" s="118">
        <f t="shared" si="13"/>
        <v>10</v>
      </c>
      <c r="Q15" s="118">
        <f t="shared" si="13"/>
        <v>10</v>
      </c>
      <c r="R15" s="118">
        <f t="shared" si="13"/>
        <v>10</v>
      </c>
      <c r="S15" s="118">
        <f t="shared" si="13"/>
        <v>9</v>
      </c>
      <c r="T15" s="118">
        <f t="shared" ref="T15:U15" si="14">IF(COUNTIF(T4:T13,$C$1)=0," ",COUNTIFS(T4:T13,$C$1,$C$4:$C$13,"&gt;=65"))</f>
        <v>10</v>
      </c>
      <c r="U15" s="118" t="str">
        <f t="shared" si="14"/>
        <v xml:space="preserve"> </v>
      </c>
      <c r="V15" s="253">
        <f>IF(SUM(E15:T15)=0," ",SUM(E15:T15))</f>
        <v>155</v>
      </c>
      <c r="W15" s="254"/>
      <c r="X15" s="61"/>
      <c r="Y15" s="17"/>
    </row>
    <row r="16" spans="1:25" ht="35.1" customHeight="1" x14ac:dyDescent="0.4">
      <c r="A16" s="110">
        <v>11</v>
      </c>
      <c r="B16" s="65" t="s">
        <v>73</v>
      </c>
      <c r="C16" s="66">
        <v>65</v>
      </c>
      <c r="D16" s="65" t="s">
        <v>69</v>
      </c>
      <c r="E16" s="66" t="s">
        <v>74</v>
      </c>
      <c r="F16" s="66" t="s">
        <v>74</v>
      </c>
      <c r="G16" s="66" t="s">
        <v>74</v>
      </c>
      <c r="H16" s="66" t="s">
        <v>74</v>
      </c>
      <c r="I16" s="66" t="s">
        <v>74</v>
      </c>
      <c r="J16" s="66" t="s">
        <v>74</v>
      </c>
      <c r="K16" s="66" t="s">
        <v>74</v>
      </c>
      <c r="L16" s="66" t="s">
        <v>74</v>
      </c>
      <c r="M16" s="66" t="s">
        <v>74</v>
      </c>
      <c r="N16" s="66" t="s">
        <v>74</v>
      </c>
      <c r="O16" s="66" t="s">
        <v>74</v>
      </c>
      <c r="P16" s="66" t="s">
        <v>74</v>
      </c>
      <c r="Q16" s="66" t="s">
        <v>74</v>
      </c>
      <c r="R16" s="66" t="s">
        <v>74</v>
      </c>
      <c r="S16" s="66" t="s">
        <v>74</v>
      </c>
      <c r="T16" s="66" t="s">
        <v>74</v>
      </c>
      <c r="U16" s="143"/>
    </row>
    <row r="17" spans="1:25" ht="35.1" customHeight="1" x14ac:dyDescent="0.4">
      <c r="A17" s="108">
        <v>12</v>
      </c>
      <c r="B17" s="68" t="s">
        <v>73</v>
      </c>
      <c r="C17" s="69">
        <v>77</v>
      </c>
      <c r="D17" s="68" t="s">
        <v>69</v>
      </c>
      <c r="E17" s="70" t="s">
        <v>74</v>
      </c>
      <c r="F17" s="70" t="s">
        <v>74</v>
      </c>
      <c r="G17" s="70" t="s">
        <v>74</v>
      </c>
      <c r="H17" s="70" t="s">
        <v>74</v>
      </c>
      <c r="I17" s="70" t="s">
        <v>74</v>
      </c>
      <c r="J17" s="70" t="s">
        <v>74</v>
      </c>
      <c r="K17" s="70" t="s">
        <v>74</v>
      </c>
      <c r="L17" s="70"/>
      <c r="M17" s="70" t="s">
        <v>74</v>
      </c>
      <c r="N17" s="70" t="s">
        <v>74</v>
      </c>
      <c r="O17" s="70" t="s">
        <v>74</v>
      </c>
      <c r="P17" s="70" t="s">
        <v>74</v>
      </c>
      <c r="Q17" s="70" t="s">
        <v>74</v>
      </c>
      <c r="R17" s="70" t="s">
        <v>74</v>
      </c>
      <c r="S17" s="70" t="s">
        <v>74</v>
      </c>
      <c r="T17" s="70" t="s">
        <v>74</v>
      </c>
      <c r="U17" s="144"/>
    </row>
    <row r="18" spans="1:25" ht="35.1" customHeight="1" x14ac:dyDescent="0.4">
      <c r="A18" s="108">
        <v>13</v>
      </c>
      <c r="B18" s="68" t="s">
        <v>73</v>
      </c>
      <c r="C18" s="69">
        <v>80</v>
      </c>
      <c r="D18" s="68" t="s">
        <v>69</v>
      </c>
      <c r="E18" s="70" t="s">
        <v>74</v>
      </c>
      <c r="F18" s="70" t="s">
        <v>74</v>
      </c>
      <c r="G18" s="70" t="s">
        <v>74</v>
      </c>
      <c r="H18" s="70" t="s">
        <v>74</v>
      </c>
      <c r="I18" s="70" t="s">
        <v>74</v>
      </c>
      <c r="J18" s="70" t="s">
        <v>74</v>
      </c>
      <c r="K18" s="70" t="s">
        <v>74</v>
      </c>
      <c r="L18" s="70" t="s">
        <v>74</v>
      </c>
      <c r="M18" s="70" t="s">
        <v>74</v>
      </c>
      <c r="N18" s="70" t="s">
        <v>74</v>
      </c>
      <c r="O18" s="70" t="s">
        <v>74</v>
      </c>
      <c r="P18" s="70" t="s">
        <v>74</v>
      </c>
      <c r="Q18" s="70" t="s">
        <v>74</v>
      </c>
      <c r="R18" s="70" t="s">
        <v>74</v>
      </c>
      <c r="S18" s="70" t="s">
        <v>74</v>
      </c>
      <c r="T18" s="70" t="s">
        <v>74</v>
      </c>
      <c r="U18" s="144"/>
    </row>
    <row r="19" spans="1:25" ht="35.1" customHeight="1" x14ac:dyDescent="0.4">
      <c r="A19" s="108">
        <v>14</v>
      </c>
      <c r="B19" s="68" t="s">
        <v>73</v>
      </c>
      <c r="C19" s="69">
        <v>72</v>
      </c>
      <c r="D19" s="68" t="s">
        <v>69</v>
      </c>
      <c r="E19" s="70" t="s">
        <v>74</v>
      </c>
      <c r="F19" s="70" t="s">
        <v>74</v>
      </c>
      <c r="G19" s="70" t="s">
        <v>74</v>
      </c>
      <c r="H19" s="70"/>
      <c r="I19" s="70" t="s">
        <v>74</v>
      </c>
      <c r="J19" s="70" t="s">
        <v>74</v>
      </c>
      <c r="K19" s="70" t="s">
        <v>74</v>
      </c>
      <c r="L19" s="70" t="s">
        <v>74</v>
      </c>
      <c r="M19" s="70" t="s">
        <v>74</v>
      </c>
      <c r="N19" s="70" t="s">
        <v>74</v>
      </c>
      <c r="O19" s="70" t="s">
        <v>74</v>
      </c>
      <c r="P19" s="70" t="s">
        <v>74</v>
      </c>
      <c r="Q19" s="70" t="s">
        <v>74</v>
      </c>
      <c r="R19" s="70" t="s">
        <v>74</v>
      </c>
      <c r="S19" s="70" t="s">
        <v>74</v>
      </c>
      <c r="T19" s="70" t="s">
        <v>74</v>
      </c>
      <c r="U19" s="144"/>
    </row>
    <row r="20" spans="1:25" ht="35.1" customHeight="1" x14ac:dyDescent="0.4">
      <c r="A20" s="108">
        <v>15</v>
      </c>
      <c r="B20" s="68" t="s">
        <v>73</v>
      </c>
      <c r="C20" s="69">
        <v>66</v>
      </c>
      <c r="D20" s="68" t="s">
        <v>69</v>
      </c>
      <c r="E20" s="70" t="s">
        <v>74</v>
      </c>
      <c r="F20" s="70" t="s">
        <v>74</v>
      </c>
      <c r="G20" s="70" t="s">
        <v>74</v>
      </c>
      <c r="H20" s="70" t="s">
        <v>74</v>
      </c>
      <c r="I20" s="70" t="s">
        <v>74</v>
      </c>
      <c r="J20" s="70" t="s">
        <v>74</v>
      </c>
      <c r="K20" s="70" t="s">
        <v>74</v>
      </c>
      <c r="L20" s="70" t="s">
        <v>74</v>
      </c>
      <c r="M20" s="70"/>
      <c r="N20" s="70" t="s">
        <v>74</v>
      </c>
      <c r="O20" s="70" t="s">
        <v>74</v>
      </c>
      <c r="P20" s="70" t="s">
        <v>74</v>
      </c>
      <c r="Q20" s="70" t="s">
        <v>74</v>
      </c>
      <c r="R20" s="70" t="s">
        <v>74</v>
      </c>
      <c r="S20" s="70" t="s">
        <v>74</v>
      </c>
      <c r="T20" s="70" t="s">
        <v>74</v>
      </c>
      <c r="U20" s="144"/>
    </row>
    <row r="21" spans="1:25" ht="35.1" customHeight="1" x14ac:dyDescent="0.4">
      <c r="A21" s="108">
        <v>16</v>
      </c>
      <c r="B21" s="68" t="s">
        <v>73</v>
      </c>
      <c r="C21" s="72">
        <v>69</v>
      </c>
      <c r="D21" s="68" t="s">
        <v>69</v>
      </c>
      <c r="E21" s="70" t="s">
        <v>74</v>
      </c>
      <c r="F21" s="70" t="s">
        <v>74</v>
      </c>
      <c r="G21" s="70" t="s">
        <v>74</v>
      </c>
      <c r="H21" s="70" t="s">
        <v>74</v>
      </c>
      <c r="I21" s="70" t="s">
        <v>74</v>
      </c>
      <c r="J21" s="70" t="s">
        <v>74</v>
      </c>
      <c r="K21" s="70" t="s">
        <v>74</v>
      </c>
      <c r="L21" s="70" t="s">
        <v>74</v>
      </c>
      <c r="M21" s="70" t="s">
        <v>74</v>
      </c>
      <c r="N21" s="70" t="s">
        <v>74</v>
      </c>
      <c r="O21" s="70" t="s">
        <v>74</v>
      </c>
      <c r="P21" s="70" t="s">
        <v>74</v>
      </c>
      <c r="Q21" s="70" t="s">
        <v>74</v>
      </c>
      <c r="R21" s="70" t="s">
        <v>74</v>
      </c>
      <c r="S21" s="70"/>
      <c r="T21" s="70" t="s">
        <v>74</v>
      </c>
      <c r="U21" s="144"/>
    </row>
    <row r="22" spans="1:25" ht="35.1" customHeight="1" x14ac:dyDescent="0.4">
      <c r="A22" s="108">
        <v>17</v>
      </c>
      <c r="B22" s="68" t="s">
        <v>73</v>
      </c>
      <c r="C22" s="69">
        <v>67</v>
      </c>
      <c r="D22" s="68" t="s">
        <v>69</v>
      </c>
      <c r="E22" s="70" t="s">
        <v>74</v>
      </c>
      <c r="F22" s="70" t="s">
        <v>74</v>
      </c>
      <c r="G22" s="70" t="s">
        <v>74</v>
      </c>
      <c r="H22" s="70" t="s">
        <v>74</v>
      </c>
      <c r="I22" s="70" t="s">
        <v>74</v>
      </c>
      <c r="J22" s="70" t="s">
        <v>74</v>
      </c>
      <c r="K22" s="70" t="s">
        <v>74</v>
      </c>
      <c r="L22" s="70" t="s">
        <v>74</v>
      </c>
      <c r="M22" s="70" t="s">
        <v>74</v>
      </c>
      <c r="N22" s="70" t="s">
        <v>74</v>
      </c>
      <c r="O22" s="70" t="s">
        <v>74</v>
      </c>
      <c r="P22" s="70" t="s">
        <v>74</v>
      </c>
      <c r="Q22" s="70" t="s">
        <v>74</v>
      </c>
      <c r="R22" s="70" t="s">
        <v>74</v>
      </c>
      <c r="S22" s="70" t="s">
        <v>74</v>
      </c>
      <c r="T22" s="70" t="s">
        <v>74</v>
      </c>
      <c r="U22" s="144"/>
    </row>
    <row r="23" spans="1:25" ht="35.1" customHeight="1" x14ac:dyDescent="0.4">
      <c r="A23" s="108">
        <v>18</v>
      </c>
      <c r="B23" s="68" t="s">
        <v>73</v>
      </c>
      <c r="C23" s="69">
        <v>65</v>
      </c>
      <c r="D23" s="68" t="s">
        <v>69</v>
      </c>
      <c r="E23" s="70" t="s">
        <v>74</v>
      </c>
      <c r="F23" s="70" t="s">
        <v>74</v>
      </c>
      <c r="G23" s="70" t="s">
        <v>74</v>
      </c>
      <c r="H23" s="70" t="s">
        <v>74</v>
      </c>
      <c r="I23" s="70" t="s">
        <v>74</v>
      </c>
      <c r="J23" s="70" t="s">
        <v>74</v>
      </c>
      <c r="K23" s="70" t="s">
        <v>74</v>
      </c>
      <c r="L23" s="70" t="s">
        <v>74</v>
      </c>
      <c r="M23" s="70" t="s">
        <v>74</v>
      </c>
      <c r="N23" s="70" t="s">
        <v>74</v>
      </c>
      <c r="O23" s="70" t="s">
        <v>74</v>
      </c>
      <c r="P23" s="70" t="s">
        <v>74</v>
      </c>
      <c r="Q23" s="70" t="s">
        <v>74</v>
      </c>
      <c r="R23" s="70" t="s">
        <v>74</v>
      </c>
      <c r="S23" s="70" t="s">
        <v>74</v>
      </c>
      <c r="T23" s="70" t="s">
        <v>74</v>
      </c>
      <c r="U23" s="144"/>
    </row>
    <row r="24" spans="1:25" ht="35.1" customHeight="1" thickBot="1" x14ac:dyDescent="0.45">
      <c r="A24" s="108">
        <v>19</v>
      </c>
      <c r="B24" s="3"/>
      <c r="C24" s="25"/>
      <c r="D24" s="3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145"/>
    </row>
    <row r="25" spans="1:25" ht="35.1" customHeight="1" thickBot="1" x14ac:dyDescent="0.45">
      <c r="A25" s="109">
        <v>20</v>
      </c>
      <c r="B25" s="4"/>
      <c r="C25" s="63"/>
      <c r="D25" s="4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46"/>
      <c r="V25" s="257" t="s">
        <v>46</v>
      </c>
      <c r="W25" s="241"/>
      <c r="X25" s="60"/>
      <c r="Y25" s="16"/>
    </row>
    <row r="26" spans="1:25" ht="35.1" customHeight="1" thickBot="1" x14ac:dyDescent="0.45">
      <c r="A26" s="242" t="s">
        <v>37</v>
      </c>
      <c r="B26" s="243"/>
      <c r="C26" s="246" t="s">
        <v>78</v>
      </c>
      <c r="D26" s="247"/>
      <c r="E26" s="117">
        <f>IF(COUNTIF(E16:E25,$C$1)=0," ",COUNTIF(E16:E25,$C$1))</f>
        <v>8</v>
      </c>
      <c r="F26" s="117">
        <f t="shared" ref="F26:S26" si="15">IF(COUNTIF(F16:F25,$C$1)=0," ",COUNTIF(F16:F25,$C$1))</f>
        <v>8</v>
      </c>
      <c r="G26" s="117">
        <f t="shared" si="15"/>
        <v>8</v>
      </c>
      <c r="H26" s="117">
        <f t="shared" si="15"/>
        <v>7</v>
      </c>
      <c r="I26" s="117">
        <f t="shared" si="15"/>
        <v>8</v>
      </c>
      <c r="J26" s="117">
        <f t="shared" si="15"/>
        <v>8</v>
      </c>
      <c r="K26" s="117">
        <f t="shared" si="15"/>
        <v>8</v>
      </c>
      <c r="L26" s="117">
        <f t="shared" si="15"/>
        <v>7</v>
      </c>
      <c r="M26" s="117">
        <f t="shared" si="15"/>
        <v>7</v>
      </c>
      <c r="N26" s="117">
        <f t="shared" si="15"/>
        <v>8</v>
      </c>
      <c r="O26" s="117">
        <f t="shared" si="15"/>
        <v>8</v>
      </c>
      <c r="P26" s="117">
        <f t="shared" si="15"/>
        <v>8</v>
      </c>
      <c r="Q26" s="117">
        <f t="shared" si="15"/>
        <v>8</v>
      </c>
      <c r="R26" s="117">
        <f t="shared" si="15"/>
        <v>8</v>
      </c>
      <c r="S26" s="117">
        <f t="shared" si="15"/>
        <v>7</v>
      </c>
      <c r="T26" s="117">
        <f t="shared" ref="T26:U26" si="16">IF(COUNTIF(T16:T25,$C$1)=0," ",COUNTIF(T16:T25,$C$1))</f>
        <v>8</v>
      </c>
      <c r="U26" s="117" t="str">
        <f t="shared" si="16"/>
        <v xml:space="preserve"> </v>
      </c>
      <c r="V26" s="253">
        <f>IF(SUM(E26:T26)=0," ",SUM(E26:T26))</f>
        <v>124</v>
      </c>
      <c r="W26" s="254"/>
      <c r="X26" s="61"/>
      <c r="Y26" s="17"/>
    </row>
    <row r="27" spans="1:25" ht="35.1" customHeight="1" thickBot="1" x14ac:dyDescent="0.45">
      <c r="A27" s="244"/>
      <c r="B27" s="245"/>
      <c r="C27" s="246" t="s">
        <v>26</v>
      </c>
      <c r="D27" s="247"/>
      <c r="E27" s="118">
        <f>IF(COUNTIF(E16:E25,$C$1)=0," ",COUNTIFS(E16:E25,$C$1,$C$4:$C$13,"&gt;=65"))</f>
        <v>8</v>
      </c>
      <c r="F27" s="118">
        <f>IF(COUNTIF(F16:F25,$C$1)=0," ",COUNTIFS(F16:F25,$C$1,$C$4:$C$13,"&gt;=65"))</f>
        <v>8</v>
      </c>
      <c r="G27" s="118">
        <f t="shared" ref="G27:S27" si="17">IF(COUNTIF(G16:G25,$C$1)=0," ",COUNTIFS(G16:G25,$C$1,$C$4:$C$13,"&gt;=65"))</f>
        <v>8</v>
      </c>
      <c r="H27" s="118">
        <f t="shared" si="17"/>
        <v>7</v>
      </c>
      <c r="I27" s="118">
        <f t="shared" si="17"/>
        <v>8</v>
      </c>
      <c r="J27" s="118">
        <f t="shared" si="17"/>
        <v>8</v>
      </c>
      <c r="K27" s="118">
        <f t="shared" si="17"/>
        <v>8</v>
      </c>
      <c r="L27" s="118">
        <f t="shared" si="17"/>
        <v>7</v>
      </c>
      <c r="M27" s="118">
        <f t="shared" si="17"/>
        <v>7</v>
      </c>
      <c r="N27" s="118">
        <f t="shared" si="17"/>
        <v>8</v>
      </c>
      <c r="O27" s="118">
        <f t="shared" si="17"/>
        <v>8</v>
      </c>
      <c r="P27" s="118">
        <f t="shared" si="17"/>
        <v>8</v>
      </c>
      <c r="Q27" s="118">
        <f t="shared" si="17"/>
        <v>8</v>
      </c>
      <c r="R27" s="118">
        <f t="shared" si="17"/>
        <v>8</v>
      </c>
      <c r="S27" s="118">
        <f t="shared" si="17"/>
        <v>7</v>
      </c>
      <c r="T27" s="118">
        <f t="shared" ref="T27:U27" si="18">IF(COUNTIF(T16:T25,$C$1)=0," ",COUNTIFS(T16:T25,$C$1,$C$4:$C$13,"&gt;=65"))</f>
        <v>8</v>
      </c>
      <c r="U27" s="118" t="str">
        <f t="shared" si="18"/>
        <v xml:space="preserve"> </v>
      </c>
      <c r="V27" s="253">
        <f>IF(SUM(E27:T27)=0," ",SUM(E27:T27))</f>
        <v>124</v>
      </c>
      <c r="W27" s="254"/>
      <c r="X27" s="61"/>
      <c r="Y27" s="18"/>
    </row>
    <row r="28" spans="1:25" ht="24.95" customHeight="1" thickBot="1" x14ac:dyDescent="0.45">
      <c r="A28" s="15"/>
      <c r="B28" s="15"/>
      <c r="C28" s="27"/>
      <c r="D28" s="28"/>
      <c r="V28" s="240" t="s">
        <v>40</v>
      </c>
      <c r="W28" s="241"/>
      <c r="X28" s="240" t="s">
        <v>27</v>
      </c>
      <c r="Y28" s="241"/>
    </row>
    <row r="29" spans="1:25" ht="35.1" customHeight="1" thickBot="1" x14ac:dyDescent="0.45">
      <c r="A29" s="242" t="s">
        <v>39</v>
      </c>
      <c r="B29" s="243"/>
      <c r="C29" s="246" t="s">
        <v>78</v>
      </c>
      <c r="D29" s="247"/>
      <c r="E29" s="111">
        <f>IF(SUM(E14,E26)=0," ",SUM(E14,E26))</f>
        <v>18</v>
      </c>
      <c r="F29" s="112">
        <f t="shared" ref="F29:S30" si="19">IF(SUM(F14,F26)=0," ",SUM(F14,F26))</f>
        <v>18</v>
      </c>
      <c r="G29" s="112">
        <f t="shared" si="19"/>
        <v>18</v>
      </c>
      <c r="H29" s="112">
        <f t="shared" si="19"/>
        <v>16</v>
      </c>
      <c r="I29" s="112">
        <f t="shared" si="19"/>
        <v>18</v>
      </c>
      <c r="J29" s="112">
        <f t="shared" si="19"/>
        <v>18</v>
      </c>
      <c r="K29" s="112">
        <f t="shared" si="19"/>
        <v>17</v>
      </c>
      <c r="L29" s="112">
        <f t="shared" si="19"/>
        <v>17</v>
      </c>
      <c r="M29" s="112">
        <f t="shared" si="19"/>
        <v>16</v>
      </c>
      <c r="N29" s="112">
        <f t="shared" si="19"/>
        <v>17</v>
      </c>
      <c r="O29" s="112">
        <f t="shared" si="19"/>
        <v>18</v>
      </c>
      <c r="P29" s="112">
        <f t="shared" si="19"/>
        <v>18</v>
      </c>
      <c r="Q29" s="112">
        <f t="shared" si="19"/>
        <v>18</v>
      </c>
      <c r="R29" s="112">
        <f t="shared" si="19"/>
        <v>18</v>
      </c>
      <c r="S29" s="112">
        <f t="shared" si="19"/>
        <v>16</v>
      </c>
      <c r="T29" s="112">
        <f t="shared" ref="T29:U29" si="20">IF(SUM(T14,T26)=0," ",SUM(T14,T26))</f>
        <v>18</v>
      </c>
      <c r="U29" s="112" t="str">
        <f t="shared" si="20"/>
        <v xml:space="preserve"> </v>
      </c>
      <c r="V29" s="248">
        <f>IF(SUM(E29:T29)=0," ",SUM(参加者名簿兼出欠簿②!U29,参加者名簿兼出欠簿③!E29:T29))</f>
        <v>836</v>
      </c>
      <c r="W29" s="249"/>
      <c r="X29" s="250">
        <f>IF(V29=" "," ",V29/$W$3)</f>
        <v>17.416666666666668</v>
      </c>
      <c r="Y29" s="251"/>
    </row>
    <row r="30" spans="1:25" ht="35.1" customHeight="1" thickBot="1" x14ac:dyDescent="0.45">
      <c r="A30" s="244"/>
      <c r="B30" s="245"/>
      <c r="C30" s="246" t="s">
        <v>26</v>
      </c>
      <c r="D30" s="252"/>
      <c r="E30" s="114">
        <f>IF(SUM(E15,E27)=0," ",SUM(E15,E27))</f>
        <v>18</v>
      </c>
      <c r="F30" s="115">
        <f>IF(SUM(F15,F27)=0," ",SUM(F15,F27))</f>
        <v>18</v>
      </c>
      <c r="G30" s="115">
        <f t="shared" si="19"/>
        <v>18</v>
      </c>
      <c r="H30" s="115">
        <f t="shared" si="19"/>
        <v>16</v>
      </c>
      <c r="I30" s="115">
        <f t="shared" si="19"/>
        <v>18</v>
      </c>
      <c r="J30" s="115">
        <f t="shared" si="19"/>
        <v>18</v>
      </c>
      <c r="K30" s="115">
        <f t="shared" si="19"/>
        <v>17</v>
      </c>
      <c r="L30" s="115">
        <f t="shared" si="19"/>
        <v>17</v>
      </c>
      <c r="M30" s="115">
        <f t="shared" si="19"/>
        <v>16</v>
      </c>
      <c r="N30" s="115">
        <f t="shared" si="19"/>
        <v>17</v>
      </c>
      <c r="O30" s="115">
        <f t="shared" si="19"/>
        <v>18</v>
      </c>
      <c r="P30" s="115">
        <f t="shared" si="19"/>
        <v>18</v>
      </c>
      <c r="Q30" s="115">
        <f t="shared" si="19"/>
        <v>18</v>
      </c>
      <c r="R30" s="115">
        <f t="shared" si="19"/>
        <v>18</v>
      </c>
      <c r="S30" s="115">
        <f t="shared" si="19"/>
        <v>16</v>
      </c>
      <c r="T30" s="115">
        <f t="shared" ref="T30:U30" si="21">IF(SUM(T15,T27)=0," ",SUM(T15,T27))</f>
        <v>18</v>
      </c>
      <c r="U30" s="115" t="str">
        <f t="shared" si="21"/>
        <v xml:space="preserve"> </v>
      </c>
      <c r="V30" s="253">
        <f>IF(SUM(E30:T30)=0," ",SUM(参加者名簿兼出欠簿②!U30,参加者名簿兼出欠簿③!E30:T30))</f>
        <v>836</v>
      </c>
      <c r="W30" s="254"/>
      <c r="X30" s="255">
        <f>IF(V30=" "," ",V30/$W$3)</f>
        <v>17.416666666666668</v>
      </c>
      <c r="Y30" s="256"/>
    </row>
    <row r="31" spans="1:25" ht="24.95" customHeight="1" x14ac:dyDescent="0.4"/>
    <row r="32" spans="1:25" ht="24.95" customHeight="1" x14ac:dyDescent="0.4"/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  <row r="39" ht="24.95" customHeight="1" x14ac:dyDescent="0.4"/>
    <row r="40" ht="24.95" customHeight="1" x14ac:dyDescent="0.4"/>
  </sheetData>
  <mergeCells count="24">
    <mergeCell ref="E1:L1"/>
    <mergeCell ref="E2:L2"/>
    <mergeCell ref="W3:X3"/>
    <mergeCell ref="V13:W13"/>
    <mergeCell ref="A14:B15"/>
    <mergeCell ref="C14:D14"/>
    <mergeCell ref="V14:W14"/>
    <mergeCell ref="C15:D15"/>
    <mergeCell ref="V15:W15"/>
    <mergeCell ref="V25:W25"/>
    <mergeCell ref="A26:B27"/>
    <mergeCell ref="C26:D26"/>
    <mergeCell ref="V26:W26"/>
    <mergeCell ref="C27:D27"/>
    <mergeCell ref="V27:W27"/>
    <mergeCell ref="V28:W28"/>
    <mergeCell ref="X28:Y28"/>
    <mergeCell ref="A29:B30"/>
    <mergeCell ref="C29:D29"/>
    <mergeCell ref="V29:W29"/>
    <mergeCell ref="X29:Y29"/>
    <mergeCell ref="C30:D30"/>
    <mergeCell ref="V30:W30"/>
    <mergeCell ref="X30:Y30"/>
  </mergeCells>
  <phoneticPr fontId="1"/>
  <dataValidations count="1">
    <dataValidation type="list" allowBlank="1" showInputMessage="1" showErrorMessage="1" sqref="E4:U13 E16:U25">
      <formula1>$C$1:$C$2</formula1>
    </dataValidation>
  </dataValidations>
  <printOptions horizontalCentered="1" verticalCentered="1"/>
  <pageMargins left="0" right="0" top="0" bottom="0" header="0" footer="0"/>
  <pageSetup paperSize="9" scale="53" orientation="landscape" r:id="rId1"/>
  <headerFooter>
    <oddHeader>&amp;L&amp;"BIZ UDPゴシック,標準"&amp;14 関係書類(第８条)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1.事業実績報告書</vt:lpstr>
      <vt:lpstr>2.収支決算書</vt:lpstr>
      <vt:lpstr>参加者名簿兼出欠簿①</vt:lpstr>
      <vt:lpstr>参加者名簿兼出欠簿②</vt:lpstr>
      <vt:lpstr>参加者名簿兼出欠簿③</vt:lpstr>
      <vt:lpstr>'1.事業実績報告書'!Print_Area</vt:lpstr>
      <vt:lpstr>'2.収支決算書'!Print_Area</vt:lpstr>
      <vt:lpstr>参加者名簿兼出欠簿①!Print_Area</vt:lpstr>
    </vt:vector>
  </TitlesOfParts>
  <Company>亀岡市役所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亀岡市役所</dc:creator>
  <cp:lastModifiedBy>亀岡市役所</cp:lastModifiedBy>
  <cp:lastPrinted>2025-09-29T06:13:12Z</cp:lastPrinted>
  <dcterms:created xsi:type="dcterms:W3CDTF">2025-05-13T07:04:07Z</dcterms:created>
  <dcterms:modified xsi:type="dcterms:W3CDTF">2025-12-18T07:34:05Z</dcterms:modified>
</cp:coreProperties>
</file>