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E2092D78-3941-4FDA-8A48-1F63DD0E875D}" xr6:coauthVersionLast="47" xr6:coauthVersionMax="47" xr10:uidLastSave="{00000000-0000-0000-0000-000000000000}"/>
  <workbookProtection workbookAlgorithmName="SHA-512" workbookHashValue="UI/FjC51f7jPs4Xh3MDGY1lCcX0TRkcXXXUY5p4xQqvlPLpJuWIVpS8bT2JQnRt25Nq+c3jeFo8cREBv7Awn9Q==" workbookSaltValue="JzdFb3/j9Z3O/6S/ZEcGfg==" workbookSpinCount="100000" lockStructure="1"/>
  <bookViews>
    <workbookView xWindow="1950" yWindow="1950" windowWidth="16995" windowHeight="1398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入力シート!$A$213</definedName>
    <definedName name="大分類">settings!$A$11:$A$46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7" i="7" l="1"/>
  <c r="A474" i="7"/>
  <c r="A473" i="7"/>
  <c r="A466" i="7"/>
  <c r="A465" i="7"/>
  <c r="A461" i="7"/>
  <c r="A460" i="7"/>
  <c r="A459" i="7"/>
  <c r="A447" i="7"/>
  <c r="A446" i="7"/>
  <c r="A438" i="7"/>
  <c r="A426" i="7"/>
  <c r="A417" i="7"/>
  <c r="A411" i="7"/>
  <c r="A404" i="7"/>
  <c r="A398" i="7"/>
  <c r="A397" i="7"/>
  <c r="A387" i="7"/>
  <c r="A384" i="7"/>
  <c r="A383" i="7"/>
  <c r="A376" i="7"/>
  <c r="A375" i="7"/>
  <c r="A357" i="7"/>
  <c r="A347" i="7"/>
  <c r="A346" i="7"/>
  <c r="A341" i="7"/>
  <c r="A333" i="7"/>
  <c r="A325" i="7"/>
  <c r="A323" i="7"/>
  <c r="A316" i="7"/>
  <c r="A311" i="7"/>
  <c r="A306" i="7"/>
  <c r="A301" i="7"/>
  <c r="A292" i="7"/>
  <c r="A286" i="7"/>
  <c r="A281" i="7"/>
  <c r="A280" i="7"/>
  <c r="A275" i="7"/>
  <c r="A274" i="7"/>
  <c r="A261" i="7"/>
  <c r="A257" i="7"/>
  <c r="A254" i="7"/>
  <c r="A253" i="7"/>
  <c r="A252" i="7"/>
  <c r="A246" i="7"/>
  <c r="A243" i="7"/>
  <c r="A240" i="7"/>
  <c r="A235" i="7"/>
  <c r="A234" i="7"/>
  <c r="A230" i="7"/>
  <c r="A225" i="7"/>
  <c r="A220" i="7"/>
  <c r="A214" i="7"/>
  <c r="A200" i="7"/>
  <c r="A199" i="7"/>
  <c r="A198" i="7"/>
  <c r="A185" i="7"/>
  <c r="A184" i="7"/>
  <c r="A183" i="7"/>
  <c r="A180" i="7"/>
  <c r="A178" i="7"/>
  <c r="A176" i="7"/>
  <c r="A169" i="7"/>
  <c r="A167" i="7"/>
  <c r="A165" i="7"/>
  <c r="A163" i="7"/>
  <c r="A161" i="7"/>
  <c r="A159" i="7"/>
  <c r="A157" i="7"/>
  <c r="A155" i="7"/>
  <c r="A153" i="7"/>
  <c r="A122" i="7"/>
  <c r="A116" i="7"/>
  <c r="A114" i="7"/>
  <c r="A112" i="7"/>
  <c r="A87" i="7"/>
  <c r="A85" i="7"/>
  <c r="A83" i="7"/>
  <c r="A81" i="7"/>
  <c r="A79" i="7"/>
  <c r="A77" i="7"/>
  <c r="A75" i="7"/>
  <c r="A73" i="7"/>
  <c r="A71" i="7"/>
  <c r="A69" i="7"/>
  <c r="A63" i="7"/>
  <c r="A40" i="7"/>
  <c r="A38" i="7"/>
  <c r="A36" i="7"/>
  <c r="A34" i="7"/>
  <c r="A32" i="7"/>
  <c r="A30" i="7"/>
  <c r="A28" i="7"/>
  <c r="A26" i="7"/>
  <c r="A24" i="7"/>
  <c r="A22" i="7"/>
  <c r="A20" i="7"/>
  <c r="AC280" i="7" l="1"/>
  <c r="AC253" i="7"/>
  <c r="AC234" i="7" l="1"/>
  <c r="AB209" i="7" l="1"/>
  <c r="AB208" i="7"/>
  <c r="AB207" i="7"/>
  <c r="AB206" i="7"/>
  <c r="AB205" i="7"/>
  <c r="AB204" i="7"/>
  <c r="AB203" i="7"/>
  <c r="AB202" i="7"/>
  <c r="AB201" i="7"/>
  <c r="AB200" i="7"/>
  <c r="AB199" i="7"/>
  <c r="AB198" i="7"/>
  <c r="AC201" i="7" l="1"/>
  <c r="AC200" i="7"/>
  <c r="AC208" i="7"/>
  <c r="AC207" i="7"/>
  <c r="AC205" i="7"/>
  <c r="AC202" i="7"/>
  <c r="AC209" i="7"/>
  <c r="AC206" i="7"/>
  <c r="AC203" i="7"/>
  <c r="AC204" i="7"/>
  <c r="AC199" i="7"/>
  <c r="AB384" i="7"/>
  <c r="AB230" i="7"/>
  <c r="AB220" i="7"/>
  <c r="AB214" i="7"/>
  <c r="AB398" i="7"/>
  <c r="AB411" i="7"/>
  <c r="AB426" i="7"/>
  <c r="AB281" i="7"/>
  <c r="AB323" i="7"/>
  <c r="AB438" i="7"/>
  <c r="AB447" i="7"/>
  <c r="AB261" i="7"/>
  <c r="AB316" i="7"/>
  <c r="AB347" i="7"/>
  <c r="AB243" i="7"/>
  <c r="AB376" i="7"/>
  <c r="AB225" i="7"/>
  <c r="AB254" i="7"/>
  <c r="AB275" i="7"/>
  <c r="AB474" i="7"/>
  <c r="AB292" i="7"/>
  <c r="AB301" i="7"/>
  <c r="AB306" i="7"/>
  <c r="AB311" i="7"/>
  <c r="AB333" i="7"/>
  <c r="AB341" i="7"/>
  <c r="AB240" i="7"/>
  <c r="AB280" i="7"/>
  <c r="AB234" i="7"/>
  <c r="AB253" i="7"/>
  <c r="AB461" i="7"/>
  <c r="AB466" i="7"/>
  <c r="AB235" i="7"/>
  <c r="AB387" i="7"/>
  <c r="AC474" i="7"/>
  <c r="AC466" i="7"/>
  <c r="AC447" i="7"/>
  <c r="AC438" i="7"/>
  <c r="AC426" i="7"/>
  <c r="AC411" i="7"/>
  <c r="AC398" i="7"/>
  <c r="AC387" i="7"/>
  <c r="AC384" i="7"/>
  <c r="AC376" i="7"/>
  <c r="AC347" i="7"/>
  <c r="AC341" i="7"/>
  <c r="AC333" i="7"/>
  <c r="AC323" i="7"/>
  <c r="AC316" i="7"/>
  <c r="AC292" i="7"/>
  <c r="AC281" i="7"/>
  <c r="AC261" i="7"/>
  <c r="AC254" i="7"/>
  <c r="AC243" i="7"/>
  <c r="AC240" i="7"/>
  <c r="AC461" i="7"/>
  <c r="AC311" i="7"/>
  <c r="AC306" i="7"/>
  <c r="AC301" i="7"/>
  <c r="AC275" i="7"/>
  <c r="AC235" i="7"/>
  <c r="AC230" i="7"/>
  <c r="AC225" i="7"/>
  <c r="AC220" i="7"/>
  <c r="AC214" i="7"/>
  <c r="J189" i="7"/>
  <c r="AE411" i="7" l="1"/>
  <c r="AB399" i="7"/>
  <c r="AB400" i="7" s="1"/>
  <c r="AE220" i="7"/>
  <c r="AB385" i="7"/>
  <c r="AE230" i="7"/>
  <c r="AB215" i="7"/>
  <c r="AB216" i="7" s="1"/>
  <c r="AB231" i="7"/>
  <c r="AE231" i="7" s="1"/>
  <c r="AB221" i="7"/>
  <c r="AE221" i="7" s="1"/>
  <c r="AE214" i="7"/>
  <c r="AE398" i="7"/>
  <c r="AE384" i="7"/>
  <c r="AB412" i="7"/>
  <c r="AB413" i="7" s="1"/>
  <c r="AD220" i="7"/>
  <c r="AD221" i="7" s="1"/>
  <c r="AD222" i="7" s="1"/>
  <c r="AD223" i="7" s="1"/>
  <c r="AD224" i="7" s="1"/>
  <c r="AD240" i="7"/>
  <c r="AD241" i="7" s="1"/>
  <c r="AD242" i="7" s="1"/>
  <c r="AE240" i="7"/>
  <c r="AB241" i="7"/>
  <c r="AE323" i="7"/>
  <c r="AD323" i="7"/>
  <c r="AD324" i="7" s="1"/>
  <c r="AB324" i="7"/>
  <c r="AD474" i="7"/>
  <c r="AB475" i="7"/>
  <c r="AE474" i="7"/>
  <c r="AD253" i="7"/>
  <c r="AE253" i="7"/>
  <c r="AD411" i="7"/>
  <c r="AB312" i="7"/>
  <c r="AE311" i="7"/>
  <c r="AD311" i="7"/>
  <c r="AB293" i="7"/>
  <c r="AD292" i="7"/>
  <c r="AE292" i="7"/>
  <c r="AD234" i="7"/>
  <c r="AE234" i="7"/>
  <c r="AD398" i="7"/>
  <c r="AE341" i="7"/>
  <c r="AD341" i="7"/>
  <c r="AB342" i="7"/>
  <c r="AD235" i="7"/>
  <c r="AD236" i="7" s="1"/>
  <c r="AD237" i="7" s="1"/>
  <c r="AD238" i="7" s="1"/>
  <c r="AD239" i="7" s="1"/>
  <c r="AE235" i="7"/>
  <c r="AB236" i="7"/>
  <c r="AE225" i="7"/>
  <c r="AD225" i="7"/>
  <c r="AD226" i="7" s="1"/>
  <c r="AD227" i="7" s="1"/>
  <c r="AD228" i="7" s="1"/>
  <c r="AD229" i="7" s="1"/>
  <c r="AB226" i="7"/>
  <c r="AD461" i="7"/>
  <c r="AE461" i="7"/>
  <c r="AB462" i="7"/>
  <c r="AB244" i="7"/>
  <c r="AE243" i="7"/>
  <c r="AD347" i="7"/>
  <c r="AE347" i="7"/>
  <c r="AB348" i="7"/>
  <c r="AB386" i="7"/>
  <c r="AE386" i="7" s="1"/>
  <c r="AE385" i="7"/>
  <c r="AD447" i="7"/>
  <c r="AE447" i="7"/>
  <c r="AB448" i="7"/>
  <c r="AE333" i="7"/>
  <c r="AB334" i="7"/>
  <c r="AD333" i="7"/>
  <c r="AE306" i="7"/>
  <c r="AB307" i="7"/>
  <c r="AD306" i="7"/>
  <c r="AB276" i="7"/>
  <c r="AD275" i="7"/>
  <c r="AE275" i="7"/>
  <c r="AD281" i="7"/>
  <c r="AB282" i="7"/>
  <c r="AE281" i="7"/>
  <c r="AD230" i="7"/>
  <c r="AD231" i="7" s="1"/>
  <c r="AD232" i="7" s="1"/>
  <c r="AD233" i="7" s="1"/>
  <c r="AB317" i="7"/>
  <c r="AE316" i="7"/>
  <c r="AD316" i="7"/>
  <c r="AD384" i="7"/>
  <c r="AD438" i="7"/>
  <c r="AE438" i="7"/>
  <c r="AB439" i="7"/>
  <c r="AB302" i="7"/>
  <c r="AD301" i="7"/>
  <c r="AE301" i="7"/>
  <c r="AD387" i="7"/>
  <c r="AE387" i="7"/>
  <c r="AB388" i="7"/>
  <c r="AB255" i="7"/>
  <c r="AD254" i="7"/>
  <c r="AE254" i="7"/>
  <c r="AD466" i="7"/>
  <c r="AB467" i="7"/>
  <c r="AE466" i="7"/>
  <c r="AE426" i="7"/>
  <c r="AB427" i="7"/>
  <c r="AD426" i="7"/>
  <c r="AD280" i="7"/>
  <c r="AE280" i="7"/>
  <c r="AD376" i="7"/>
  <c r="AB377" i="7"/>
  <c r="AE376" i="7"/>
  <c r="AD261" i="7"/>
  <c r="AB262" i="7"/>
  <c r="AE261" i="7"/>
  <c r="AD243" i="7"/>
  <c r="AD244" i="7" s="1"/>
  <c r="AD245" i="7" s="1"/>
  <c r="AD246" i="7" s="1"/>
  <c r="AD247" i="7" s="1"/>
  <c r="AD248" i="7" s="1"/>
  <c r="AD249" i="7" s="1"/>
  <c r="AD250" i="7" s="1"/>
  <c r="AD251" i="7" s="1"/>
  <c r="AD214" i="7"/>
  <c r="AD215" i="7" s="1"/>
  <c r="AD216" i="7" s="1"/>
  <c r="AD217" i="7" s="1"/>
  <c r="AD218" i="7" s="1"/>
  <c r="AD219" i="7" s="1"/>
  <c r="AE399" i="7" l="1"/>
  <c r="AB222" i="7"/>
  <c r="AB223" i="7" s="1"/>
  <c r="AE215" i="7"/>
  <c r="AE412" i="7"/>
  <c r="AB232" i="7"/>
  <c r="AB233" i="7" s="1"/>
  <c r="AE233" i="7" s="1"/>
  <c r="AB378" i="7"/>
  <c r="AE377" i="7"/>
  <c r="AB343" i="7"/>
  <c r="AE342" i="7"/>
  <c r="AB476" i="7"/>
  <c r="AE475" i="7"/>
  <c r="AE388" i="7"/>
  <c r="AB389" i="7"/>
  <c r="AB245" i="7"/>
  <c r="AE244" i="7"/>
  <c r="AB217" i="7"/>
  <c r="AE216" i="7"/>
  <c r="AB440" i="7"/>
  <c r="AE439" i="7"/>
  <c r="AB325" i="7"/>
  <c r="AE324" i="7"/>
  <c r="AB335" i="7"/>
  <c r="AE334" i="7"/>
  <c r="AB237" i="7"/>
  <c r="AE236" i="7"/>
  <c r="AB414" i="7"/>
  <c r="AE413" i="7"/>
  <c r="AB468" i="7"/>
  <c r="AE467" i="7"/>
  <c r="AB242" i="7"/>
  <c r="AE242" i="7" s="1"/>
  <c r="AE241" i="7"/>
  <c r="AE282" i="7"/>
  <c r="AB283" i="7"/>
  <c r="AB313" i="7"/>
  <c r="AE312" i="7"/>
  <c r="AE302" i="7"/>
  <c r="AB303" i="7"/>
  <c r="AB308" i="7"/>
  <c r="AE307" i="7"/>
  <c r="AE400" i="7"/>
  <c r="AB401" i="7"/>
  <c r="AB318" i="7"/>
  <c r="AE317" i="7"/>
  <c r="AB227" i="7"/>
  <c r="AE226" i="7"/>
  <c r="AE348" i="7"/>
  <c r="AB349" i="7"/>
  <c r="AB277" i="7"/>
  <c r="AE276" i="7"/>
  <c r="AE427" i="7"/>
  <c r="AB428" i="7"/>
  <c r="AB463" i="7"/>
  <c r="AE462" i="7"/>
  <c r="AE448" i="7"/>
  <c r="AB449" i="7"/>
  <c r="AE262" i="7"/>
  <c r="AB263" i="7"/>
  <c r="AB256" i="7"/>
  <c r="AE255" i="7"/>
  <c r="AE293" i="7"/>
  <c r="AB294" i="7"/>
  <c r="AD255" i="7"/>
  <c r="AD256" i="7" s="1"/>
  <c r="AD257" i="7" s="1"/>
  <c r="AD258" i="7" s="1"/>
  <c r="AD259" i="7" s="1"/>
  <c r="AD260" i="7" s="1"/>
  <c r="AD262" i="7" s="1"/>
  <c r="AD263" i="7" s="1"/>
  <c r="AD264" i="7" s="1"/>
  <c r="AD265" i="7" s="1"/>
  <c r="AD266" i="7" s="1"/>
  <c r="AD267" i="7" s="1"/>
  <c r="AD268" i="7" s="1"/>
  <c r="AD269" i="7" s="1"/>
  <c r="AD270" i="7" s="1"/>
  <c r="AD271" i="7" s="1"/>
  <c r="AD272" i="7" s="1"/>
  <c r="AD273" i="7" s="1"/>
  <c r="AD274" i="7" s="1"/>
  <c r="AD276" i="7" s="1"/>
  <c r="AD277" i="7" s="1"/>
  <c r="AD278" i="7" s="1"/>
  <c r="AD279" i="7" s="1"/>
  <c r="AD282" i="7" s="1"/>
  <c r="AD283" i="7" s="1"/>
  <c r="AD284" i="7" s="1"/>
  <c r="AD285" i="7" s="1"/>
  <c r="AD286" i="7" s="1"/>
  <c r="AD287" i="7" s="1"/>
  <c r="AD288" i="7" s="1"/>
  <c r="AD289" i="7" s="1"/>
  <c r="AD290" i="7" s="1"/>
  <c r="AD291" i="7" s="1"/>
  <c r="AD293" i="7" s="1"/>
  <c r="AD294" i="7" s="1"/>
  <c r="AD295" i="7" s="1"/>
  <c r="AD296" i="7" s="1"/>
  <c r="AD297" i="7" s="1"/>
  <c r="AD298" i="7" s="1"/>
  <c r="AD299" i="7" s="1"/>
  <c r="AD300" i="7" s="1"/>
  <c r="AD302" i="7" s="1"/>
  <c r="AD303" i="7" s="1"/>
  <c r="AD304" i="7" s="1"/>
  <c r="AD305" i="7" s="1"/>
  <c r="AD307" i="7" s="1"/>
  <c r="AD308" i="7" s="1"/>
  <c r="AD309" i="7" s="1"/>
  <c r="AD310" i="7" s="1"/>
  <c r="AD312" i="7" s="1"/>
  <c r="AD313" i="7" s="1"/>
  <c r="AD314" i="7" s="1"/>
  <c r="AD315" i="7" s="1"/>
  <c r="AD317" i="7" s="1"/>
  <c r="AD318" i="7" s="1"/>
  <c r="AD319" i="7" s="1"/>
  <c r="AD320" i="7" s="1"/>
  <c r="AD321" i="7" s="1"/>
  <c r="AD322" i="7" s="1"/>
  <c r="AD325" i="7" s="1"/>
  <c r="AD326" i="7" s="1"/>
  <c r="AD327" i="7" s="1"/>
  <c r="AD328" i="7" s="1"/>
  <c r="AD329" i="7" s="1"/>
  <c r="AD330" i="7" s="1"/>
  <c r="AD331" i="7" s="1"/>
  <c r="AD332" i="7" s="1"/>
  <c r="AD334" i="7" s="1"/>
  <c r="AD335" i="7" s="1"/>
  <c r="AD336" i="7" s="1"/>
  <c r="AD337" i="7" s="1"/>
  <c r="AD338" i="7" s="1"/>
  <c r="AD339" i="7" s="1"/>
  <c r="AD340" i="7" s="1"/>
  <c r="AD342" i="7" s="1"/>
  <c r="AD343" i="7" s="1"/>
  <c r="AD344" i="7" s="1"/>
  <c r="AD345" i="7" s="1"/>
  <c r="AD346" i="7" s="1"/>
  <c r="AD348" i="7" s="1"/>
  <c r="AD349" i="7" s="1"/>
  <c r="AD350" i="7" s="1"/>
  <c r="AD351" i="7" s="1"/>
  <c r="AD352" i="7" s="1"/>
  <c r="AD353" i="7" s="1"/>
  <c r="AD354" i="7" s="1"/>
  <c r="AD355" i="7" s="1"/>
  <c r="AD356" i="7" s="1"/>
  <c r="AD357" i="7" s="1"/>
  <c r="AD358" i="7" s="1"/>
  <c r="AD359" i="7" s="1"/>
  <c r="AD360" i="7" s="1"/>
  <c r="AD361" i="7" s="1"/>
  <c r="AD362" i="7" s="1"/>
  <c r="AD363" i="7" s="1"/>
  <c r="AD364" i="7" s="1"/>
  <c r="AD365" i="7" s="1"/>
  <c r="AD366" i="7" s="1"/>
  <c r="AD367" i="7" s="1"/>
  <c r="AD368" i="7" s="1"/>
  <c r="AD369" i="7" s="1"/>
  <c r="AD370" i="7" s="1"/>
  <c r="AD371" i="7" s="1"/>
  <c r="AD372" i="7" s="1"/>
  <c r="AD373" i="7" s="1"/>
  <c r="AD374" i="7" s="1"/>
  <c r="AD375" i="7" s="1"/>
  <c r="AD377" i="7" s="1"/>
  <c r="AD378" i="7" s="1"/>
  <c r="AD379" i="7" s="1"/>
  <c r="AD380" i="7" s="1"/>
  <c r="AD381" i="7" s="1"/>
  <c r="AD382" i="7" s="1"/>
  <c r="AD383" i="7" s="1"/>
  <c r="AD385" i="7" s="1"/>
  <c r="AD386" i="7" s="1"/>
  <c r="AD388" i="7" s="1"/>
  <c r="AD389" i="7" s="1"/>
  <c r="AD390" i="7" s="1"/>
  <c r="AD391" i="7" s="1"/>
  <c r="AD392" i="7" s="1"/>
  <c r="AD393" i="7" s="1"/>
  <c r="AD394" i="7" s="1"/>
  <c r="AD395" i="7" s="1"/>
  <c r="AD396" i="7" s="1"/>
  <c r="AD397" i="7" s="1"/>
  <c r="AD399" i="7" s="1"/>
  <c r="AD400" i="7" s="1"/>
  <c r="AD401" i="7" s="1"/>
  <c r="AD402" i="7" s="1"/>
  <c r="AD403" i="7" s="1"/>
  <c r="AD404" i="7" s="1"/>
  <c r="AD405" i="7" s="1"/>
  <c r="AD406" i="7" s="1"/>
  <c r="AD407" i="7" s="1"/>
  <c r="AD408" i="7" s="1"/>
  <c r="AD409" i="7" s="1"/>
  <c r="AD410" i="7" s="1"/>
  <c r="AD412" i="7" s="1"/>
  <c r="AD413" i="7" s="1"/>
  <c r="AD414" i="7" s="1"/>
  <c r="AD415" i="7" s="1"/>
  <c r="AD416" i="7" s="1"/>
  <c r="AD417" i="7" s="1"/>
  <c r="AD418" i="7" s="1"/>
  <c r="AD419" i="7" s="1"/>
  <c r="AD420" i="7" s="1"/>
  <c r="AD421" i="7" s="1"/>
  <c r="AD422" i="7" s="1"/>
  <c r="AD423" i="7" s="1"/>
  <c r="AD424" i="7" s="1"/>
  <c r="AD425" i="7" s="1"/>
  <c r="AD427" i="7" s="1"/>
  <c r="AD428" i="7" s="1"/>
  <c r="AD429" i="7" s="1"/>
  <c r="AD430" i="7" s="1"/>
  <c r="AD431" i="7" s="1"/>
  <c r="AD432" i="7" s="1"/>
  <c r="AD433" i="7" s="1"/>
  <c r="AD434" i="7" s="1"/>
  <c r="AD435" i="7" s="1"/>
  <c r="AD436" i="7" s="1"/>
  <c r="AD437" i="7" s="1"/>
  <c r="AD439" i="7" s="1"/>
  <c r="AD440" i="7" s="1"/>
  <c r="AD441" i="7" s="1"/>
  <c r="AD442" i="7" s="1"/>
  <c r="AD443" i="7" s="1"/>
  <c r="AD444" i="7" s="1"/>
  <c r="AD445" i="7" s="1"/>
  <c r="AD446" i="7" s="1"/>
  <c r="AD448" i="7" s="1"/>
  <c r="AD449" i="7" s="1"/>
  <c r="AD450" i="7" s="1"/>
  <c r="AD451" i="7" s="1"/>
  <c r="AD452" i="7" s="1"/>
  <c r="AD453" i="7" s="1"/>
  <c r="AD454" i="7" s="1"/>
  <c r="AD455" i="7" s="1"/>
  <c r="AD456" i="7" s="1"/>
  <c r="AD457" i="7" s="1"/>
  <c r="AD458" i="7" s="1"/>
  <c r="AD459" i="7" s="1"/>
  <c r="AD460" i="7" s="1"/>
  <c r="AD462" i="7" s="1"/>
  <c r="AD463" i="7" s="1"/>
  <c r="AD464" i="7" s="1"/>
  <c r="AD465" i="7" s="1"/>
  <c r="AD467" i="7" s="1"/>
  <c r="AD468" i="7" s="1"/>
  <c r="AD469" i="7" s="1"/>
  <c r="AD470" i="7" s="1"/>
  <c r="AD471" i="7" s="1"/>
  <c r="AD472" i="7" s="1"/>
  <c r="AD473" i="7" s="1"/>
  <c r="AD475" i="7" s="1"/>
  <c r="AD476" i="7" s="1"/>
  <c r="AD477" i="7" s="1"/>
  <c r="AD478" i="7" s="1"/>
  <c r="AD479" i="7" s="1"/>
  <c r="AD480" i="7" s="1"/>
  <c r="AD481" i="7" s="1"/>
  <c r="AD482" i="7" s="1"/>
  <c r="AD483" i="7" s="1"/>
  <c r="AD484" i="7" s="1"/>
  <c r="AD485" i="7" s="1"/>
  <c r="AD486" i="7" s="1"/>
  <c r="AD487" i="7" s="1"/>
  <c r="AD252" i="7"/>
  <c r="AE222" i="7" l="1"/>
  <c r="AE232" i="7"/>
  <c r="AB304" i="7"/>
  <c r="AE303" i="7"/>
  <c r="AB429" i="7"/>
  <c r="AE428" i="7"/>
  <c r="AE256" i="7"/>
  <c r="AB257" i="7"/>
  <c r="AE325" i="7"/>
  <c r="AB326" i="7"/>
  <c r="AB450" i="7"/>
  <c r="AE449" i="7"/>
  <c r="AE277" i="7"/>
  <c r="AB278" i="7"/>
  <c r="AB477" i="7"/>
  <c r="AE476" i="7"/>
  <c r="AE440" i="7"/>
  <c r="AB441" i="7"/>
  <c r="AB246" i="7"/>
  <c r="AE245" i="7"/>
  <c r="AB350" i="7"/>
  <c r="AE349" i="7"/>
  <c r="AE414" i="7"/>
  <c r="AB415" i="7"/>
  <c r="AB344" i="7"/>
  <c r="AE343" i="7"/>
  <c r="AB402" i="7"/>
  <c r="AE401" i="7"/>
  <c r="AB336" i="7"/>
  <c r="AE335" i="7"/>
  <c r="AB464" i="7"/>
  <c r="AE463" i="7"/>
  <c r="AB218" i="7"/>
  <c r="AE217" i="7"/>
  <c r="AB224" i="7"/>
  <c r="AE224" i="7" s="1"/>
  <c r="AE223" i="7"/>
  <c r="AE294" i="7"/>
  <c r="AB295" i="7"/>
  <c r="AB319" i="7"/>
  <c r="AE318" i="7"/>
  <c r="AE237" i="7"/>
  <c r="AB238" i="7"/>
  <c r="AE263" i="7"/>
  <c r="AB264" i="7"/>
  <c r="AB309" i="7"/>
  <c r="AE308" i="7"/>
  <c r="AB314" i="7"/>
  <c r="AE313" i="7"/>
  <c r="AE283" i="7"/>
  <c r="AB284" i="7"/>
  <c r="AB390" i="7"/>
  <c r="AE389" i="7"/>
  <c r="AB469" i="7"/>
  <c r="AE468" i="7"/>
  <c r="AB228" i="7"/>
  <c r="AE227" i="7"/>
  <c r="AB379" i="7"/>
  <c r="AE378" i="7"/>
  <c r="D114" i="7"/>
  <c r="D116" i="7" s="1"/>
  <c r="AB239" i="7" l="1"/>
  <c r="AE239" i="7" s="1"/>
  <c r="AE238" i="7"/>
  <c r="AE350" i="7"/>
  <c r="AB351" i="7"/>
  <c r="AB247" i="7"/>
  <c r="AE246" i="7"/>
  <c r="AB296" i="7"/>
  <c r="AE295" i="7"/>
  <c r="AE379" i="7"/>
  <c r="AB380" i="7"/>
  <c r="AB229" i="7"/>
  <c r="AE229" i="7" s="1"/>
  <c r="AE228" i="7"/>
  <c r="AE477" i="7"/>
  <c r="AB478" i="7"/>
  <c r="AB219" i="7"/>
  <c r="AE219" i="7" s="1"/>
  <c r="AE218" i="7"/>
  <c r="AB465" i="7"/>
  <c r="AE465" i="7" s="1"/>
  <c r="AE464" i="7"/>
  <c r="AE284" i="7"/>
  <c r="AB285" i="7"/>
  <c r="AB258" i="7"/>
  <c r="AE257" i="7"/>
  <c r="AB345" i="7"/>
  <c r="AE344" i="7"/>
  <c r="AE441" i="7"/>
  <c r="AB442" i="7"/>
  <c r="AB279" i="7"/>
  <c r="AE279" i="7" s="1"/>
  <c r="AE278" i="7"/>
  <c r="AB470" i="7"/>
  <c r="AE469" i="7"/>
  <c r="AE450" i="7"/>
  <c r="AB451" i="7"/>
  <c r="AE402" i="7"/>
  <c r="AB403" i="7"/>
  <c r="AB320" i="7"/>
  <c r="AE319" i="7"/>
  <c r="AE390" i="7"/>
  <c r="AB391" i="7"/>
  <c r="AE326" i="7"/>
  <c r="AB327" i="7"/>
  <c r="AE336" i="7"/>
  <c r="AB337" i="7"/>
  <c r="AB315" i="7"/>
  <c r="AE315" i="7" s="1"/>
  <c r="AE314" i="7"/>
  <c r="AE309" i="7"/>
  <c r="AB310" i="7"/>
  <c r="AE310" i="7" s="1"/>
  <c r="AB430" i="7"/>
  <c r="AE429" i="7"/>
  <c r="AE264" i="7"/>
  <c r="AB265" i="7"/>
  <c r="AE415" i="7"/>
  <c r="AB416" i="7"/>
  <c r="AB305" i="7"/>
  <c r="AE305" i="7" s="1"/>
  <c r="AE304" i="7"/>
  <c r="I186" i="7"/>
  <c r="AB479" i="7" l="1"/>
  <c r="AE478" i="7"/>
  <c r="AB266" i="7"/>
  <c r="AE265" i="7"/>
  <c r="AB392" i="7"/>
  <c r="AE391" i="7"/>
  <c r="AB297" i="7"/>
  <c r="AE296" i="7"/>
  <c r="AB248" i="7"/>
  <c r="AE247" i="7"/>
  <c r="AE403" i="7"/>
  <c r="AB404" i="7"/>
  <c r="AB452" i="7"/>
  <c r="AE451" i="7"/>
  <c r="AE327" i="7"/>
  <c r="AB328" i="7"/>
  <c r="AB417" i="7"/>
  <c r="AE416" i="7"/>
  <c r="AE380" i="7"/>
  <c r="AB381" i="7"/>
  <c r="AE470" i="7"/>
  <c r="AB471" i="7"/>
  <c r="AB431" i="7"/>
  <c r="AE430" i="7"/>
  <c r="AB443" i="7"/>
  <c r="AE442" i="7"/>
  <c r="AE351" i="7"/>
  <c r="AB352" i="7"/>
  <c r="AE345" i="7"/>
  <c r="AB346" i="7"/>
  <c r="AE346" i="7" s="1"/>
  <c r="AB338" i="7"/>
  <c r="AE337" i="7"/>
  <c r="AB286" i="7"/>
  <c r="AE285" i="7"/>
  <c r="AB321" i="7"/>
  <c r="AE320" i="7"/>
  <c r="AB259" i="7"/>
  <c r="AE258" i="7"/>
  <c r="A2" i="8"/>
  <c r="A1" i="8"/>
  <c r="AB329" i="7" l="1"/>
  <c r="AE328" i="7"/>
  <c r="AB287" i="7"/>
  <c r="AE286" i="7"/>
  <c r="AB260" i="7"/>
  <c r="AE260" i="7" s="1"/>
  <c r="AE259" i="7"/>
  <c r="AE404" i="7"/>
  <c r="AB405" i="7"/>
  <c r="AB339" i="7"/>
  <c r="AE338" i="7"/>
  <c r="AE248" i="7"/>
  <c r="AB249" i="7"/>
  <c r="AB353" i="7"/>
  <c r="AE352" i="7"/>
  <c r="AB472" i="7"/>
  <c r="AE471" i="7"/>
  <c r="AB382" i="7"/>
  <c r="AE381" i="7"/>
  <c r="AB418" i="7"/>
  <c r="AE417" i="7"/>
  <c r="AB322" i="7"/>
  <c r="AE322" i="7" s="1"/>
  <c r="AE321" i="7"/>
  <c r="AB453" i="7"/>
  <c r="AE452" i="7"/>
  <c r="AB298" i="7"/>
  <c r="AE297" i="7"/>
  <c r="AB444" i="7"/>
  <c r="AE443" i="7"/>
  <c r="AE392" i="7"/>
  <c r="AB393" i="7"/>
  <c r="AB432" i="7"/>
  <c r="AE431" i="7"/>
  <c r="AE266" i="7"/>
  <c r="AB267" i="7"/>
  <c r="AB480" i="7"/>
  <c r="AE479" i="7"/>
  <c r="AB354" i="7" l="1"/>
  <c r="AE353" i="7"/>
  <c r="AB250" i="7"/>
  <c r="AE249" i="7"/>
  <c r="AE432" i="7"/>
  <c r="AB433" i="7"/>
  <c r="AE393" i="7"/>
  <c r="AB394" i="7"/>
  <c r="AB419" i="7"/>
  <c r="AE418" i="7"/>
  <c r="AE480" i="7"/>
  <c r="AB481" i="7"/>
  <c r="AB340" i="7"/>
  <c r="AE340" i="7" s="1"/>
  <c r="AE339" i="7"/>
  <c r="AB406" i="7"/>
  <c r="AE405" i="7"/>
  <c r="AB445" i="7"/>
  <c r="AE444" i="7"/>
  <c r="AE298" i="7"/>
  <c r="AB299" i="7"/>
  <c r="AE453" i="7"/>
  <c r="AB454" i="7"/>
  <c r="AB383" i="7"/>
  <c r="AE383" i="7" s="1"/>
  <c r="AE382" i="7"/>
  <c r="AB473" i="7"/>
  <c r="AE473" i="7" s="1"/>
  <c r="AE472" i="7"/>
  <c r="AB268" i="7"/>
  <c r="AE267" i="7"/>
  <c r="AE287" i="7"/>
  <c r="AB288" i="7"/>
  <c r="AB330" i="7"/>
  <c r="AE329" i="7"/>
  <c r="AE481" i="7" l="1"/>
  <c r="AB482" i="7"/>
  <c r="AE299" i="7"/>
  <c r="AB300" i="7"/>
  <c r="AE300" i="7" s="1"/>
  <c r="AB407" i="7"/>
  <c r="AE406" i="7"/>
  <c r="AE419" i="7"/>
  <c r="AB420" i="7"/>
  <c r="AE268" i="7"/>
  <c r="AB269" i="7"/>
  <c r="AB434" i="7"/>
  <c r="AE433" i="7"/>
  <c r="AB251" i="7"/>
  <c r="AE250" i="7"/>
  <c r="AE454" i="7"/>
  <c r="AB455" i="7"/>
  <c r="AB446" i="7"/>
  <c r="AE446" i="7" s="1"/>
  <c r="AE445" i="7"/>
  <c r="AB331" i="7"/>
  <c r="AE330" i="7"/>
  <c r="AB289" i="7"/>
  <c r="AE288" i="7"/>
  <c r="AE394" i="7"/>
  <c r="AB395" i="7"/>
  <c r="AB355" i="7"/>
  <c r="AE354" i="7"/>
  <c r="AB456" i="7" l="1"/>
  <c r="AE455" i="7"/>
  <c r="AB332" i="7"/>
  <c r="AE332" i="7" s="1"/>
  <c r="AE331" i="7"/>
  <c r="AB252" i="7"/>
  <c r="AE252" i="7" s="1"/>
  <c r="AE251" i="7"/>
  <c r="AE434" i="7"/>
  <c r="AB435" i="7"/>
  <c r="AB270" i="7"/>
  <c r="AE269" i="7"/>
  <c r="AB421" i="7"/>
  <c r="AE420" i="7"/>
  <c r="AB356" i="7"/>
  <c r="AE355" i="7"/>
  <c r="AE407" i="7"/>
  <c r="AB408" i="7"/>
  <c r="AB396" i="7"/>
  <c r="AE395" i="7"/>
  <c r="AB483" i="7"/>
  <c r="AE482" i="7"/>
  <c r="AB290" i="7"/>
  <c r="AE289" i="7"/>
  <c r="AB357" i="7" l="1"/>
  <c r="AE356" i="7"/>
  <c r="AB484" i="7"/>
  <c r="AE483" i="7"/>
  <c r="AB397" i="7"/>
  <c r="AE397" i="7" s="1"/>
  <c r="AE396" i="7"/>
  <c r="AB409" i="7"/>
  <c r="AE408" i="7"/>
  <c r="AE421" i="7"/>
  <c r="AB422" i="7"/>
  <c r="AB271" i="7"/>
  <c r="AE270" i="7"/>
  <c r="AE435" i="7"/>
  <c r="AB436" i="7"/>
  <c r="AB291" i="7"/>
  <c r="AE291" i="7" s="1"/>
  <c r="AE290" i="7"/>
  <c r="AE456" i="7"/>
  <c r="AB457" i="7"/>
  <c r="AE436" i="7" l="1"/>
  <c r="AB437" i="7"/>
  <c r="AE437" i="7" s="1"/>
  <c r="AE457" i="7"/>
  <c r="AB458" i="7"/>
  <c r="AB272" i="7"/>
  <c r="AE271" i="7"/>
  <c r="AB423" i="7"/>
  <c r="AE422" i="7"/>
  <c r="AB410" i="7"/>
  <c r="AE410" i="7" s="1"/>
  <c r="AE409" i="7"/>
  <c r="AB485" i="7"/>
  <c r="AE484" i="7"/>
  <c r="AE357" i="7"/>
  <c r="AB358" i="7"/>
  <c r="AE358" i="7" l="1"/>
  <c r="AB359" i="7"/>
  <c r="AB486" i="7"/>
  <c r="AE485" i="7"/>
  <c r="AB424" i="7"/>
  <c r="AE423" i="7"/>
  <c r="AB273" i="7"/>
  <c r="AE272" i="7"/>
  <c r="AE458" i="7"/>
  <c r="AB459" i="7"/>
  <c r="AB460" i="7" l="1"/>
  <c r="AE460" i="7" s="1"/>
  <c r="AE459" i="7"/>
  <c r="AE273" i="7"/>
  <c r="AB274" i="7"/>
  <c r="AE274" i="7" s="1"/>
  <c r="AE424" i="7"/>
  <c r="AB425" i="7"/>
  <c r="AE425" i="7" s="1"/>
  <c r="AB487" i="7"/>
  <c r="AE486" i="7"/>
  <c r="AB360" i="7"/>
  <c r="AE359" i="7"/>
  <c r="AE487" i="7" l="1"/>
  <c r="AB361" i="7"/>
  <c r="AE360" i="7"/>
  <c r="AB362" i="7" l="1"/>
  <c r="AE361" i="7"/>
  <c r="AE362" i="7" l="1"/>
  <c r="AB363" i="7"/>
  <c r="AB364" i="7" l="1"/>
  <c r="AE363" i="7"/>
  <c r="AE364" i="7" l="1"/>
  <c r="AB365" i="7"/>
  <c r="AB366" i="7" l="1"/>
  <c r="AE365" i="7"/>
  <c r="AE366" i="7" l="1"/>
  <c r="AB367" i="7"/>
  <c r="AB368" i="7" l="1"/>
  <c r="AE367" i="7"/>
  <c r="AE368" i="7" l="1"/>
  <c r="AB369" i="7"/>
  <c r="AB370" i="7" l="1"/>
  <c r="AE369" i="7"/>
  <c r="AB371" i="7" l="1"/>
  <c r="AE370" i="7"/>
  <c r="AE371" i="7" l="1"/>
  <c r="AB372" i="7"/>
  <c r="AB373" i="7" l="1"/>
  <c r="AE372" i="7"/>
  <c r="AB374" i="7" l="1"/>
  <c r="AE373" i="7"/>
  <c r="AB375" i="7" l="1"/>
  <c r="AE374" i="7"/>
  <c r="AE375" i="7" l="1"/>
</calcChain>
</file>

<file path=xl/sharedStrings.xml><?xml version="1.0" encoding="utf-8"?>
<sst xmlns="http://schemas.openxmlformats.org/spreadsheetml/2006/main" count="927" uniqueCount="506">
  <si>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</si>
  <si>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</si>
  <si>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</si>
  <si>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</si>
  <si>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</si>
  <si>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</si>
  <si>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</si>
  <si>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</si>
  <si>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</si>
  <si>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</si>
  <si>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</si>
  <si>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</si>
  <si>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</si>
  <si>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</si>
  <si>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</si>
  <si>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</si>
  <si>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</si>
  <si>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</si>
  <si>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</si>
  <si>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</si>
  <si>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</si>
  <si>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</si>
  <si>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行政書士登録番号</t>
    <rPh sb="0" eb="2">
      <t>ギョウセイ</t>
    </rPh>
    <rPh sb="2" eb="4">
      <t>ショシ</t>
    </rPh>
    <rPh sb="4" eb="6">
      <t>トウロク</t>
    </rPh>
    <rPh sb="6" eb="8">
      <t>バンゴウ</t>
    </rPh>
    <phoneticPr fontId="5"/>
  </si>
  <si>
    <t>部署名・役職名</t>
    <rPh sb="0" eb="2">
      <t>ブショ</t>
    </rPh>
    <rPh sb="2" eb="3">
      <t>メイ</t>
    </rPh>
    <rPh sb="4" eb="7">
      <t>ヤクショクメイ</t>
    </rPh>
    <phoneticPr fontId="5"/>
  </si>
  <si>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</si>
  <si>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</si>
  <si>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</si>
  <si>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</si>
  <si>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</si>
  <si>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</si>
  <si>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</si>
  <si>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</si>
  <si>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</si>
  <si>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</si>
  <si>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</si>
  <si>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</si>
  <si>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</si>
  <si>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</si>
  <si>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</si>
  <si>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</si>
  <si>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</si>
  <si>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</si>
  <si>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</si>
  <si>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</si>
  <si>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</si>
  <si>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例)1000001　「-（ハイフン）」を使わず7桁の数字で入力してください。</t>
  </si>
  <si>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</si>
  <si>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</si>
  <si>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資本金</t>
    <rPh sb="0" eb="3">
      <t>シホンキン</t>
    </rPh>
    <phoneticPr fontId="4"/>
  </si>
  <si>
    <t>千円</t>
    <rPh sb="0" eb="2">
      <t>センエン</t>
    </rPh>
    <phoneticPr fontId="4"/>
  </si>
  <si>
    <t>従業員数</t>
    <rPh sb="0" eb="3">
      <t>ジュウギョウイン</t>
    </rPh>
    <rPh sb="3" eb="4">
      <t>スウ</t>
    </rPh>
    <phoneticPr fontId="5"/>
  </si>
  <si>
    <t>技術職員</t>
    <rPh sb="0" eb="2">
      <t>ギジュツ</t>
    </rPh>
    <rPh sb="2" eb="4">
      <t>ショクイン</t>
    </rPh>
    <phoneticPr fontId="4"/>
  </si>
  <si>
    <t>合計</t>
    <rPh sb="0" eb="2">
      <t>ゴウケイケイ</t>
    </rPh>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</si>
  <si>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</si>
  <si>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</si>
  <si>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希望</t>
    <rPh sb="0" eb="2">
      <t>キボウ</t>
    </rPh>
    <phoneticPr fontId="4"/>
  </si>
  <si>
    <t>26_亀岡市</t>
  </si>
  <si>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</si>
  <si>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大分類</t>
    <rPh sb="0" eb="3">
      <t>ダイブンルイ</t>
    </rPh>
    <phoneticPr fontId="4"/>
  </si>
  <si>
    <t>中分類</t>
    <rPh sb="0" eb="3">
      <t>チュウブンルイ</t>
    </rPh>
    <phoneticPr fontId="4"/>
  </si>
  <si>
    <t>小分類</t>
    <rPh sb="0" eb="3">
      <t>ショウブンルイ</t>
    </rPh>
    <phoneticPr fontId="4"/>
  </si>
  <si>
    <t>事務用品・事務機器・ｽﾁｰﾙ製品</t>
  </si>
  <si>
    <t>印刷類</t>
  </si>
  <si>
    <t>図書・図書館用品・教材・保育用品</t>
  </si>
  <si>
    <t>家具・室内装飾・舞台</t>
  </si>
  <si>
    <t>カメラ・写真</t>
  </si>
  <si>
    <t>電気機器・通信機器</t>
  </si>
  <si>
    <t>厨房用品</t>
  </si>
  <si>
    <t>機械・器具</t>
  </si>
  <si>
    <t>水道用品</t>
  </si>
  <si>
    <t>医療・福祉（薬品・用品・機器）</t>
  </si>
  <si>
    <t>工業薬品類</t>
  </si>
  <si>
    <t>燃料</t>
  </si>
  <si>
    <t>食料品</t>
  </si>
  <si>
    <t>自動車</t>
  </si>
  <si>
    <t>消防防災</t>
  </si>
  <si>
    <t>被服類</t>
  </si>
  <si>
    <t>運動用品・遊具</t>
  </si>
  <si>
    <t>看板・記章・模型品</t>
  </si>
  <si>
    <t>日用雑貨・ギフト・美術品</t>
  </si>
  <si>
    <t>建材・資材</t>
  </si>
  <si>
    <t>不用品買取</t>
  </si>
  <si>
    <t>その他製造・販売</t>
  </si>
  <si>
    <t>保守管理業務</t>
  </si>
  <si>
    <t>清掃業務</t>
  </si>
  <si>
    <t>警備業務</t>
  </si>
  <si>
    <t>リース・レンタル</t>
  </si>
  <si>
    <t>測定・検査・分析</t>
  </si>
  <si>
    <t>調査・計画</t>
  </si>
  <si>
    <t>電算関連（情報・通信ｻｰﾋﾞｽ）</t>
  </si>
  <si>
    <t>イベント・企画</t>
  </si>
  <si>
    <t>廃棄物処理・資源化</t>
  </si>
  <si>
    <t>運送・旅客業務</t>
  </si>
  <si>
    <t>各種研修・労働者派遣</t>
  </si>
  <si>
    <t>各種業務</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</si>
  <si>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</si>
  <si>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</si>
  <si>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</si>
  <si>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</si>
  <si>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</si>
  <si>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</si>
  <si>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</si>
  <si>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</si>
  <si>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</si>
  <si>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</si>
  <si>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</si>
  <si>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</si>
  <si>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</si>
  <si>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</si>
  <si>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</si>
  <si>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</si>
  <si>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</si>
  <si>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</si>
  <si>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</si>
  <si>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</si>
  <si>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</si>
  <si>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</si>
  <si>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</si>
  <si>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</si>
  <si>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</si>
  <si>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</si>
  <si>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</si>
  <si>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</si>
  <si>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</si>
  <si>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</si>
  <si>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</si>
  <si>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</si>
  <si>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</si>
  <si>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</si>
  <si>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文具・事務機器</t>
  </si>
  <si>
    <t>図書・教材</t>
  </si>
  <si>
    <t>家具類</t>
  </si>
  <si>
    <t>室内装飾</t>
  </si>
  <si>
    <t>舞台装置等</t>
  </si>
  <si>
    <t>冷暖房機器</t>
  </si>
  <si>
    <t>建設・産業機器類</t>
  </si>
  <si>
    <t>医科用品</t>
  </si>
  <si>
    <t>介護・福祉機器・用品</t>
  </si>
  <si>
    <t>医療・福祉施設用家具類</t>
  </si>
  <si>
    <t>その他機器類</t>
  </si>
  <si>
    <t>医薬品</t>
  </si>
  <si>
    <t>石油製品</t>
  </si>
  <si>
    <t>ガス類</t>
  </si>
  <si>
    <t>電気</t>
  </si>
  <si>
    <t>固体燃料</t>
  </si>
  <si>
    <t>軽・普通自動車</t>
  </si>
  <si>
    <t>ダンプ・トラック・バス</t>
  </si>
  <si>
    <t>特殊車両</t>
  </si>
  <si>
    <t>二輪車・自転車</t>
  </si>
  <si>
    <t>点検・整備等</t>
  </si>
  <si>
    <t>消防車両</t>
  </si>
  <si>
    <t>救急車両</t>
  </si>
  <si>
    <t>消防防災機器・用品</t>
  </si>
  <si>
    <t>キャンプ用品</t>
  </si>
  <si>
    <t>看板・パネル</t>
  </si>
  <si>
    <t>幕・旗</t>
  </si>
  <si>
    <t>記章・徽章</t>
  </si>
  <si>
    <t>模型品</t>
  </si>
  <si>
    <t>啓発用品</t>
  </si>
  <si>
    <t>日用品</t>
  </si>
  <si>
    <t>市指定ゴミ袋</t>
  </si>
  <si>
    <t>ギフト・記念品</t>
  </si>
  <si>
    <t>美術・陶芸品</t>
  </si>
  <si>
    <t>造園資材</t>
  </si>
  <si>
    <t>施設管理</t>
  </si>
  <si>
    <t>施設運転・保守</t>
  </si>
  <si>
    <t>機械設備等保守</t>
  </si>
  <si>
    <t>環境測定・分析等</t>
  </si>
  <si>
    <t>臨床検査・検診</t>
  </si>
  <si>
    <t>調査</t>
  </si>
  <si>
    <t>計画</t>
  </si>
  <si>
    <t>ｼｽﾃﾑ構築・保守</t>
  </si>
  <si>
    <t>情報処理</t>
  </si>
  <si>
    <t>その他</t>
  </si>
  <si>
    <t>収集・運搬</t>
  </si>
  <si>
    <t>中間処理・最終処分</t>
  </si>
  <si>
    <t>資源化委託</t>
  </si>
  <si>
    <t>各種研修</t>
  </si>
  <si>
    <t>労働者派遣</t>
  </si>
  <si>
    <t>上下水道関係業務</t>
  </si>
  <si>
    <t>医療事務</t>
  </si>
  <si>
    <t>給食業務</t>
  </si>
  <si>
    <t>その他業務</t>
  </si>
  <si>
    <t>文具・事務用品</t>
  </si>
  <si>
    <t>ﾌﾟﾘﾝﾀｰﾄﾅｰ</t>
  </si>
  <si>
    <t>紙</t>
  </si>
  <si>
    <t>印章</t>
  </si>
  <si>
    <t>事務機器、OA機器、関連消耗品</t>
  </si>
  <si>
    <t>ｵﾌｨｽ家具､ｽﾁｰﾙ家具</t>
  </si>
  <si>
    <t>冊子・帳票・封筒印刷・製本</t>
  </si>
  <si>
    <t>ﾎﾟｽﾀｰ・ﾊﾟﾝﾌﾚｯﾄ印刷</t>
  </si>
  <si>
    <t xml:space="preserve">シール・ラベル・フォーム印刷 </t>
  </si>
  <si>
    <t>地図・航空写真印刷・製本</t>
  </si>
  <si>
    <t>複写印刷</t>
  </si>
  <si>
    <t>図書・書籍</t>
  </si>
  <si>
    <t>図書館用品</t>
  </si>
  <si>
    <t>楽器・音楽用品</t>
  </si>
  <si>
    <t>教材</t>
  </si>
  <si>
    <t>保育用品</t>
  </si>
  <si>
    <t>一般家具</t>
  </si>
  <si>
    <t>ｶｰﾃﾝ･ﾌﾞﾗｲﾝﾄﾞ等室内装飾</t>
  </si>
  <si>
    <t>ｼｰﾄ･ﾏｯﾄ･畳・上敷・ｸﾛｽ</t>
  </si>
  <si>
    <t>舞台幕・吊物・舞台装置等</t>
  </si>
  <si>
    <t>ｶﾒﾗ・ｶﾒﾗ用品・現像・ﾌﾟﾘﾝﾄ</t>
  </si>
  <si>
    <t>家電製品・照明機器</t>
  </si>
  <si>
    <t>視聴覚機器</t>
  </si>
  <si>
    <t>電話アンテナ等通信機器</t>
  </si>
  <si>
    <t>産業用電気機械・電気設備</t>
  </si>
  <si>
    <t xml:space="preserve">業務用空調機器 </t>
  </si>
  <si>
    <t>業務用厨房機器</t>
  </si>
  <si>
    <t>給食用食器</t>
  </si>
  <si>
    <t>ガス機器・器具類</t>
  </si>
  <si>
    <t xml:space="preserve">理化学機器 </t>
  </si>
  <si>
    <t>環境衛生機器</t>
  </si>
  <si>
    <t>土木測量機器</t>
  </si>
  <si>
    <t xml:space="preserve">土木建設機器 </t>
  </si>
  <si>
    <t>除雪機</t>
  </si>
  <si>
    <t>農林畜産機器</t>
  </si>
  <si>
    <t>プール関連機器類</t>
  </si>
  <si>
    <t>し尿・清掃施設関連機器類</t>
  </si>
  <si>
    <t>医療用品</t>
  </si>
  <si>
    <t>医療用ガス</t>
  </si>
  <si>
    <t>ワクチン</t>
  </si>
  <si>
    <t>工業薬品全般</t>
  </si>
  <si>
    <t>次亜塩素酸ソーダ（次亜塩素酸ナトリウム）</t>
  </si>
  <si>
    <t>キレート剤</t>
  </si>
  <si>
    <t>炭酸ソーダ</t>
  </si>
  <si>
    <t>消石灰</t>
  </si>
  <si>
    <t>活性炭</t>
  </si>
  <si>
    <t>凍結防止剤</t>
  </si>
  <si>
    <t>鉄系凝集剤</t>
  </si>
  <si>
    <t>高分子凝集剤</t>
  </si>
  <si>
    <t>防疫用薬剤</t>
  </si>
  <si>
    <t>脱臭剤</t>
  </si>
  <si>
    <t>プール薬品</t>
  </si>
  <si>
    <t>各種高圧ガス</t>
  </si>
  <si>
    <t>ガソリン・灯油・潤滑油</t>
  </si>
  <si>
    <t>重油</t>
  </si>
  <si>
    <t>LPガス・天然ガス</t>
  </si>
  <si>
    <t>ダンプ・トラック</t>
  </si>
  <si>
    <t>マイクロバス・バス</t>
  </si>
  <si>
    <t>塵芥車</t>
  </si>
  <si>
    <t>産業・建設特殊車両</t>
  </si>
  <si>
    <t>車検・点検・整備・修理</t>
  </si>
  <si>
    <t>保険</t>
  </si>
  <si>
    <t>自動車リース</t>
  </si>
  <si>
    <t>自動車買取</t>
  </si>
  <si>
    <t>消防車両（艤装有）</t>
  </si>
  <si>
    <t>消防ポンプ</t>
  </si>
  <si>
    <t>消防・救助資材機具類</t>
  </si>
  <si>
    <t>消防用被服類</t>
  </si>
  <si>
    <t>警報装置</t>
  </si>
  <si>
    <t>防災用品・災害用備蓄品</t>
  </si>
  <si>
    <t>備蓄食料</t>
  </si>
  <si>
    <t>制服・事務服・作業服</t>
  </si>
  <si>
    <t>運動用被服類</t>
  </si>
  <si>
    <t>病院等衣料</t>
  </si>
  <si>
    <t>履物類</t>
  </si>
  <si>
    <t>タオル・寝具</t>
  </si>
  <si>
    <t>スポーツ用品・用具</t>
  </si>
  <si>
    <t>園庭・公園遊具</t>
  </si>
  <si>
    <t>公園設備</t>
  </si>
  <si>
    <t xml:space="preserve">看板・ﾊﾟﾈﾙ・標識・掲示板・ｻｲﾝ </t>
  </si>
  <si>
    <t>啓発用品のぼり・横断幕</t>
  </si>
  <si>
    <t>日用雑貨</t>
  </si>
  <si>
    <t>時計・めがね</t>
  </si>
  <si>
    <t>ポリエチレン製品</t>
  </si>
  <si>
    <t>高密度ポリエチレン製品（ロール形状）</t>
  </si>
  <si>
    <t>バイオマス製品</t>
  </si>
  <si>
    <t>美術品・陶芸品</t>
  </si>
  <si>
    <t>鉄鋼・非鉄鋼製品</t>
  </si>
  <si>
    <t>建設材料</t>
  </si>
  <si>
    <t>仮設資材</t>
  </si>
  <si>
    <t>建具・表具</t>
  </si>
  <si>
    <t>上・下水道用資材</t>
  </si>
  <si>
    <t>有害鳥獣防除資材</t>
  </si>
  <si>
    <t xml:space="preserve">塗料 </t>
  </si>
  <si>
    <t xml:space="preserve">園芸用品 </t>
  </si>
  <si>
    <t>肥料・飼料</t>
  </si>
  <si>
    <t>鉄くず</t>
  </si>
  <si>
    <t>非鉄金属くず</t>
  </si>
  <si>
    <t>ペットボトル</t>
  </si>
  <si>
    <t>中古自動車</t>
  </si>
  <si>
    <t>土木建設機器</t>
  </si>
  <si>
    <t>機械・機器類</t>
  </si>
  <si>
    <t>古紙</t>
  </si>
  <si>
    <t>交通安全用品</t>
  </si>
  <si>
    <t>作業保安用品</t>
  </si>
  <si>
    <t>雨具</t>
  </si>
  <si>
    <t>斎場用物品</t>
  </si>
  <si>
    <t>選挙用機器</t>
  </si>
  <si>
    <t>施設総合維持管理</t>
  </si>
  <si>
    <t>建築物環境衛生管理業務</t>
  </si>
  <si>
    <t>公園・緑地等管理</t>
  </si>
  <si>
    <t>駐車場運営管理</t>
  </si>
  <si>
    <t>水道施設</t>
  </si>
  <si>
    <t>排水処理施設</t>
  </si>
  <si>
    <t>浄化槽</t>
  </si>
  <si>
    <t>清掃ごみ処理施設</t>
  </si>
  <si>
    <t>し尿処理施設</t>
  </si>
  <si>
    <t>斎場</t>
  </si>
  <si>
    <t>一般用電気工作物保安管理</t>
  </si>
  <si>
    <t>自家用電気工作物保安管理（亀岡市域）</t>
  </si>
  <si>
    <t>昇降機・自動ドア</t>
  </si>
  <si>
    <t>音響設備</t>
  </si>
  <si>
    <t>照明設備</t>
  </si>
  <si>
    <t>電源設備</t>
  </si>
  <si>
    <t>危険物施設</t>
  </si>
  <si>
    <t>屋外施設・設備</t>
  </si>
  <si>
    <t>消防設備</t>
  </si>
  <si>
    <t>冷暖房設備</t>
  </si>
  <si>
    <t>プール設備</t>
  </si>
  <si>
    <t>水道施設機器</t>
  </si>
  <si>
    <t>計測・理化学機械器具</t>
  </si>
  <si>
    <t>計装機器</t>
  </si>
  <si>
    <t>通信機器</t>
  </si>
  <si>
    <t>遊具・体育器具</t>
  </si>
  <si>
    <t>医療用機械器具</t>
  </si>
  <si>
    <t>庁舎、施設清掃</t>
  </si>
  <si>
    <t>病院清掃</t>
  </si>
  <si>
    <t>空調設備清掃</t>
  </si>
  <si>
    <t>窓ガラス清掃</t>
  </si>
  <si>
    <t>殺菌・消毒・害虫駆除</t>
  </si>
  <si>
    <t>建築物飲料水貯水槽等清掃</t>
  </si>
  <si>
    <t>水路・下水道管等の維持管理</t>
  </si>
  <si>
    <t>施設警備</t>
  </si>
  <si>
    <t>機械警備</t>
  </si>
  <si>
    <t>交通誘導・雑踏警備</t>
  </si>
  <si>
    <t>総合物品リース</t>
  </si>
  <si>
    <t>産業・建設機器（自社リース）</t>
  </si>
  <si>
    <t>産業・建設機器（レンタル）</t>
  </si>
  <si>
    <t>自動車（自社リース）</t>
  </si>
  <si>
    <t>自動車（レンタル）</t>
  </si>
  <si>
    <t>仮設建物・簡易施設</t>
  </si>
  <si>
    <t>OA機器・事務用器具</t>
  </si>
  <si>
    <t>医療・介護・福祉器具・用品</t>
  </si>
  <si>
    <t>イベント用品</t>
  </si>
  <si>
    <t>清掃用品</t>
  </si>
  <si>
    <t>作業環境測定</t>
  </si>
  <si>
    <t>室内環境測定</t>
  </si>
  <si>
    <t>ダイオキシン類測定</t>
  </si>
  <si>
    <t>排ガス・臭気・大気測定</t>
  </si>
  <si>
    <t>水質測定</t>
  </si>
  <si>
    <t>土壌測定</t>
  </si>
  <si>
    <t>放射能測定</t>
  </si>
  <si>
    <t>計量証明事業</t>
  </si>
  <si>
    <t>血液検査（採血あり）</t>
  </si>
  <si>
    <t>検便、検尿、蟯虫検査</t>
  </si>
  <si>
    <t>病理組織検査、検体検査</t>
  </si>
  <si>
    <t>集団検診（採血あり）</t>
  </si>
  <si>
    <t>上水道関連調査</t>
  </si>
  <si>
    <t>下水道関連調査</t>
  </si>
  <si>
    <t>福祉・保健医療等調査</t>
  </si>
  <si>
    <t>環境調査</t>
  </si>
  <si>
    <t>埋蔵文化財調査・発掘</t>
  </si>
  <si>
    <t>世論・意識調査・ｱﾝｹｰﾄ</t>
  </si>
  <si>
    <t>総合・地域計画</t>
  </si>
  <si>
    <t>防災計画</t>
  </si>
  <si>
    <t>環境関連計画</t>
  </si>
  <si>
    <t>福祉・保健・医療計画</t>
  </si>
  <si>
    <t>商工・観光計画</t>
  </si>
  <si>
    <t>農林・水産計画</t>
  </si>
  <si>
    <t>都市計画・まちづくり計画</t>
  </si>
  <si>
    <t>教育計画</t>
  </si>
  <si>
    <t>システム開発・保守</t>
  </si>
  <si>
    <t>システム開発・保守（土木・積算・製図）</t>
  </si>
  <si>
    <t>システム開発・保守（医療）</t>
  </si>
  <si>
    <t>ホームページ作成</t>
  </si>
  <si>
    <t>データ集計・処理</t>
  </si>
  <si>
    <t>パンチ入力業務</t>
  </si>
  <si>
    <t>会議録作成</t>
  </si>
  <si>
    <t>封入封緘</t>
  </si>
  <si>
    <t>航空写真・地理空間情報処理</t>
  </si>
  <si>
    <t>地図作成・修正</t>
  </si>
  <si>
    <t>情報関連コンサルティング</t>
  </si>
  <si>
    <t>各種通信サービス</t>
  </si>
  <si>
    <t>イベント企画・運営</t>
  </si>
  <si>
    <t>会場設営</t>
  </si>
  <si>
    <t>展示物製作</t>
  </si>
  <si>
    <t>看板の製作・設置</t>
  </si>
  <si>
    <t>電光看板の製作・設置</t>
  </si>
  <si>
    <t>選挙用掲示版の設置・管理・撤去</t>
  </si>
  <si>
    <t>映画等製作</t>
  </si>
  <si>
    <t>デザイン企画・印刷</t>
  </si>
  <si>
    <t>生活系可燃ごみ</t>
  </si>
  <si>
    <t>生活系資源・不燃・有害ごみ</t>
  </si>
  <si>
    <t>産業廃棄物</t>
  </si>
  <si>
    <t>特別管理産業廃棄物</t>
  </si>
  <si>
    <t>一般廃棄物</t>
  </si>
  <si>
    <t>古紙・牛乳パック</t>
  </si>
  <si>
    <t>古繊維</t>
  </si>
  <si>
    <t>廃プラスチック類</t>
  </si>
  <si>
    <t>廃家電品</t>
  </si>
  <si>
    <t>公用車運行</t>
  </si>
  <si>
    <t>自動車運行管理</t>
  </si>
  <si>
    <t>市営バス運行</t>
  </si>
  <si>
    <t>バス・タクシー等借上</t>
  </si>
  <si>
    <t>職員研修</t>
  </si>
  <si>
    <t>パソコン研修</t>
  </si>
  <si>
    <t>一般事務員</t>
  </si>
  <si>
    <t>医療事務員</t>
  </si>
  <si>
    <t>作業員又は管理員</t>
  </si>
  <si>
    <t>選挙事務補助</t>
  </si>
  <si>
    <t>保育・教育関連</t>
  </si>
  <si>
    <t>メーター検針</t>
  </si>
  <si>
    <t>メーター交換</t>
  </si>
  <si>
    <t>活性炭入替</t>
  </si>
  <si>
    <t>病院医療事務</t>
  </si>
  <si>
    <t>診療所医療事務</t>
  </si>
  <si>
    <t>レセプト点検</t>
  </si>
  <si>
    <t>給食（病院）</t>
  </si>
  <si>
    <t>給食（学校・保育所等）</t>
  </si>
  <si>
    <t>クリーニング</t>
  </si>
  <si>
    <t>保険事業</t>
  </si>
  <si>
    <t>火葬残骨灰処理</t>
  </si>
  <si>
    <t>不動産鑑定</t>
  </si>
  <si>
    <t>機密文書溶解処理</t>
  </si>
  <si>
    <t>具体的な内容（希望商品、希望業務内容等）</t>
    <phoneticPr fontId="4"/>
  </si>
  <si>
    <t>事業系一般廃棄物</t>
    <phoneticPr fontId="4"/>
  </si>
  <si>
    <t>から</t>
    <phoneticPr fontId="5"/>
  </si>
  <si>
    <t>まで</t>
    <phoneticPr fontId="5"/>
  </si>
  <si>
    <t>消費税に係る状況</t>
    <phoneticPr fontId="21"/>
  </si>
  <si>
    <t>その他職員</t>
    <phoneticPr fontId="5"/>
  </si>
  <si>
    <t>事務関係職員</t>
    <rPh sb="0" eb="2">
      <t>ジム</t>
    </rPh>
    <rPh sb="2" eb="4">
      <t>カンケイ</t>
    </rPh>
    <rPh sb="4" eb="6">
      <t>ショクイン</t>
    </rPh>
    <phoneticPr fontId="4"/>
  </si>
  <si>
    <t>第１希望</t>
    <rPh sb="0" eb="1">
      <t>ダイ</t>
    </rPh>
    <rPh sb="2" eb="4">
      <t>キボウ</t>
    </rPh>
    <phoneticPr fontId="4"/>
  </si>
  <si>
    <t>第２希望</t>
    <rPh sb="0" eb="1">
      <t>ダイ</t>
    </rPh>
    <rPh sb="2" eb="4">
      <t>キボウ</t>
    </rPh>
    <phoneticPr fontId="4"/>
  </si>
  <si>
    <t>01 事務用品・事務機器・ｽﾁｰﾙ製品</t>
  </si>
  <si>
    <t>02 印刷類</t>
  </si>
  <si>
    <t>03 図書・図書館用品・教材・保育用品</t>
  </si>
  <si>
    <t>04 家具・室内装飾・舞台</t>
  </si>
  <si>
    <t>05 カメラ・写真</t>
  </si>
  <si>
    <t>06 電気機器・通信機器</t>
  </si>
  <si>
    <t>07 厨房用品</t>
  </si>
  <si>
    <t>08 機械・器具</t>
  </si>
  <si>
    <t>09 水道用品</t>
  </si>
  <si>
    <t>10 医療・福祉（薬品・用品・機器）</t>
  </si>
  <si>
    <t>11 工業薬品類</t>
  </si>
  <si>
    <t>12 燃料</t>
  </si>
  <si>
    <t>13 食料品</t>
  </si>
  <si>
    <t>14 自動車</t>
  </si>
  <si>
    <t>15 消防防災</t>
  </si>
  <si>
    <t>16 被服類</t>
  </si>
  <si>
    <t>17 運動用品・遊具</t>
  </si>
  <si>
    <t>18 看板・記章・模型品</t>
  </si>
  <si>
    <t>19 日用雑貨・ギフト・美術品</t>
  </si>
  <si>
    <t>20 建材・資材</t>
  </si>
  <si>
    <t>21 不用品買取</t>
  </si>
  <si>
    <t>22 その他製造・販売</t>
  </si>
  <si>
    <t>23 保守管理業務</t>
  </si>
  <si>
    <t>24 清掃業務</t>
  </si>
  <si>
    <t>25 警備業務</t>
  </si>
  <si>
    <t>26 リース・レンタル</t>
  </si>
  <si>
    <t>27 測定・検査・分析</t>
  </si>
  <si>
    <t>28 調査・計画</t>
  </si>
  <si>
    <t>29 電算関連（情報・通信ｻｰﾋﾞｽ）</t>
  </si>
  <si>
    <t>30 イベント・企画</t>
  </si>
  <si>
    <t>31 廃棄物処理・資源化</t>
  </si>
  <si>
    <t>32 運送・旅客業務</t>
  </si>
  <si>
    <t>33 各種研修・労働者派遣</t>
  </si>
  <si>
    <t>34 各種業務</t>
  </si>
  <si>
    <t>　</t>
    <phoneticPr fontId="4"/>
  </si>
  <si>
    <t>期間</t>
    <rPh sb="0" eb="2">
      <t>キカン</t>
    </rPh>
    <phoneticPr fontId="5"/>
  </si>
  <si>
    <t>直近の営業年度決算</t>
    <rPh sb="0" eb="2">
      <t>チョッキン</t>
    </rPh>
    <rPh sb="3" eb="7">
      <t>エイギョウネンド</t>
    </rPh>
    <phoneticPr fontId="4"/>
  </si>
  <si>
    <t>小分類○数</t>
    <rPh sb="0" eb="3">
      <t>ショウブンルイ</t>
    </rPh>
    <rPh sb="4" eb="5">
      <t>スウ</t>
    </rPh>
    <phoneticPr fontId="4"/>
  </si>
  <si>
    <t>希望未選択エラー</t>
    <rPh sb="0" eb="2">
      <t>キボウ</t>
    </rPh>
    <rPh sb="2" eb="5">
      <t>ミセンタク</t>
    </rPh>
    <phoneticPr fontId="4"/>
  </si>
  <si>
    <t>希望選択エラー</t>
    <rPh sb="0" eb="2">
      <t>キボウ</t>
    </rPh>
    <rPh sb="2" eb="4">
      <t>センタク</t>
    </rPh>
    <phoneticPr fontId="4"/>
  </si>
  <si>
    <t>亀岡市 一般競争(指名競争)参加資格審査申請書【物品・役務】</t>
    <rPh sb="0" eb="2">
      <t>カメオカ</t>
    </rPh>
    <rPh sb="2" eb="3">
      <t>シ</t>
    </rPh>
    <rPh sb="24" eb="26">
      <t>ブッピン</t>
    </rPh>
    <rPh sb="27" eb="29">
      <t>エキム</t>
    </rPh>
    <phoneticPr fontId="4"/>
  </si>
  <si>
    <t>亀岡市で行われる物品・役務に係る入札に参加する資格の審査を申請します。</t>
    <rPh sb="0" eb="2">
      <t>カメオカ</t>
    </rPh>
    <rPh sb="2" eb="3">
      <t>シ</t>
    </rPh>
    <rPh sb="8" eb="10">
      <t>ブッピン</t>
    </rPh>
    <rPh sb="11" eb="13">
      <t>エキム</t>
    </rPh>
    <rPh sb="16" eb="18">
      <t>ニュウサツ</t>
    </rPh>
    <rPh sb="19" eb="21">
      <t>サンカ</t>
    </rPh>
    <rPh sb="23" eb="25">
      <t>シカク</t>
    </rPh>
    <rPh sb="26" eb="28">
      <t>シンサ</t>
    </rPh>
    <rPh sb="29" eb="31">
      <t>シンセイ</t>
    </rPh>
    <phoneticPr fontId="4"/>
  </si>
  <si>
    <t>自治体からの種々の連絡に対応できる方の情報を入力してください。</t>
    <rPh sb="0" eb="3">
      <t>ジチタイ</t>
    </rPh>
    <rPh sb="6" eb="8">
      <t>シュシュ</t>
    </rPh>
    <rPh sb="9" eb="11">
      <t>レンラク</t>
    </rPh>
    <rPh sb="12" eb="14">
      <t>タイオウ</t>
    </rPh>
    <phoneticPr fontId="4"/>
  </si>
  <si>
    <t>大分類希望数</t>
    <rPh sb="0" eb="3">
      <t>ダイブンルイ</t>
    </rPh>
    <rPh sb="3" eb="5">
      <t>キボウ</t>
    </rPh>
    <rPh sb="5" eb="6">
      <t>スウ</t>
    </rPh>
    <phoneticPr fontId="4"/>
  </si>
  <si>
    <t>01</t>
    <phoneticPr fontId="4"/>
  </si>
  <si>
    <r>
      <t>その他機器</t>
    </r>
    <r>
      <rPr>
        <sz val="11"/>
        <color rgb="FFFF0000"/>
        <rFont val="ＭＳ ゴシック"/>
        <family val="3"/>
        <charset val="128"/>
      </rPr>
      <t>*1</t>
    </r>
    <phoneticPr fontId="4"/>
  </si>
  <si>
    <r>
      <t>その他機器類</t>
    </r>
    <r>
      <rPr>
        <sz val="11"/>
        <color rgb="FFFF0000"/>
        <rFont val="ＭＳ ゴシック"/>
        <family val="3"/>
        <charset val="128"/>
      </rPr>
      <t>*1</t>
    </r>
    <phoneticPr fontId="4"/>
  </si>
  <si>
    <r>
      <t>その他</t>
    </r>
    <r>
      <rPr>
        <sz val="11"/>
        <color rgb="FFFF0000"/>
        <rFont val="ＭＳ ゴシック"/>
        <family val="3"/>
        <charset val="128"/>
      </rPr>
      <t>*1</t>
    </r>
    <phoneticPr fontId="4"/>
  </si>
  <si>
    <r>
      <t>その他特殊車両</t>
    </r>
    <r>
      <rPr>
        <sz val="11"/>
        <color rgb="FFFF0000"/>
        <rFont val="ＭＳ ゴシック"/>
        <family val="3"/>
        <charset val="128"/>
      </rPr>
      <t>*1</t>
    </r>
    <phoneticPr fontId="4"/>
  </si>
  <si>
    <r>
      <t>砕石・その他道路用資材</t>
    </r>
    <r>
      <rPr>
        <sz val="11"/>
        <color rgb="FFFF0000"/>
        <rFont val="ＭＳ ゴシック"/>
        <family val="3"/>
        <charset val="128"/>
      </rPr>
      <t>*1</t>
    </r>
    <phoneticPr fontId="4"/>
  </si>
  <si>
    <r>
      <t>その他施設</t>
    </r>
    <r>
      <rPr>
        <sz val="11"/>
        <color rgb="FFFF0000"/>
        <rFont val="ＭＳ ゴシック"/>
        <family val="3"/>
        <charset val="128"/>
      </rPr>
      <t>*1</t>
    </r>
    <phoneticPr fontId="4"/>
  </si>
  <si>
    <r>
      <t>その他機械設備保守</t>
    </r>
    <r>
      <rPr>
        <sz val="11"/>
        <color rgb="FFFF0000"/>
        <rFont val="ＭＳ ゴシック"/>
        <family val="3"/>
        <charset val="128"/>
      </rPr>
      <t>*1</t>
    </r>
    <phoneticPr fontId="4"/>
  </si>
  <si>
    <r>
      <t>その他清掃業務</t>
    </r>
    <r>
      <rPr>
        <sz val="11"/>
        <color rgb="FFFF0000"/>
        <rFont val="ＭＳ ゴシック"/>
        <family val="3"/>
        <charset val="128"/>
      </rPr>
      <t>*1</t>
    </r>
    <phoneticPr fontId="4"/>
  </si>
  <si>
    <r>
      <t>その他リース・レンタル</t>
    </r>
    <r>
      <rPr>
        <sz val="11"/>
        <color rgb="FFFF0000"/>
        <rFont val="ＭＳ ゴシック"/>
        <family val="3"/>
        <charset val="128"/>
      </rPr>
      <t>*1</t>
    </r>
    <phoneticPr fontId="4"/>
  </si>
  <si>
    <r>
      <t>騒音・振動その他環境測定</t>
    </r>
    <r>
      <rPr>
        <sz val="11"/>
        <color rgb="FFFF0000"/>
        <rFont val="ＭＳ ゴシック"/>
        <family val="3"/>
        <charset val="128"/>
      </rPr>
      <t>*1</t>
    </r>
    <phoneticPr fontId="4"/>
  </si>
  <si>
    <r>
      <t>その他調査</t>
    </r>
    <r>
      <rPr>
        <sz val="11"/>
        <color rgb="FFFF0000"/>
        <rFont val="ＭＳ ゴシック"/>
        <family val="3"/>
        <charset val="128"/>
      </rPr>
      <t>*1</t>
    </r>
    <phoneticPr fontId="4"/>
  </si>
  <si>
    <r>
      <t>その他イベント・企画</t>
    </r>
    <r>
      <rPr>
        <sz val="11"/>
        <color rgb="FFFF0000"/>
        <rFont val="ＭＳ ゴシック"/>
        <family val="3"/>
        <charset val="128"/>
      </rPr>
      <t>*1</t>
    </r>
    <phoneticPr fontId="4"/>
  </si>
  <si>
    <r>
      <t>その他資源化委託</t>
    </r>
    <r>
      <rPr>
        <sz val="11"/>
        <color rgb="FFFF0000"/>
        <rFont val="ＭＳ ゴシック"/>
        <family val="3"/>
        <charset val="128"/>
      </rPr>
      <t>*1</t>
    </r>
    <phoneticPr fontId="4"/>
  </si>
  <si>
    <r>
      <t>その他廃棄物処理</t>
    </r>
    <r>
      <rPr>
        <sz val="11"/>
        <color rgb="FFFF0000"/>
        <rFont val="ＭＳ ゴシック"/>
        <family val="3"/>
        <charset val="128"/>
      </rPr>
      <t>*1</t>
    </r>
    <phoneticPr fontId="4"/>
  </si>
  <si>
    <r>
      <t>その他運送・旅客業務</t>
    </r>
    <r>
      <rPr>
        <sz val="11"/>
        <color rgb="FFFF0000"/>
        <rFont val="ＭＳ ゴシック"/>
        <family val="3"/>
        <charset val="128"/>
      </rPr>
      <t>*1</t>
    </r>
    <phoneticPr fontId="4"/>
  </si>
  <si>
    <r>
      <t>その他派遣</t>
    </r>
    <r>
      <rPr>
        <sz val="11"/>
        <color rgb="FFFF0000"/>
        <rFont val="ＭＳ ゴシック"/>
        <family val="3"/>
        <charset val="128"/>
      </rPr>
      <t>*1</t>
    </r>
    <phoneticPr fontId="4"/>
  </si>
  <si>
    <r>
      <t>その他業務</t>
    </r>
    <r>
      <rPr>
        <sz val="11"/>
        <color rgb="FFFF0000"/>
        <rFont val="ＭＳ ゴシック"/>
        <family val="3"/>
        <charset val="128"/>
      </rPr>
      <t>*1</t>
    </r>
    <phoneticPr fontId="4"/>
  </si>
  <si>
    <t>取引を希望する業種（大分類）</t>
    <rPh sb="10" eb="13">
      <t>ダイブンルイ</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</si>
  <si>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</si>
  <si>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取引を希望する業種（大分類）</t>
    <phoneticPr fontId="4"/>
  </si>
  <si>
    <t>取引を希望する業種（小分類）</t>
    <rPh sb="10" eb="11">
      <t>ショウ</t>
    </rPh>
    <rPh sb="11" eb="13">
      <t>ブンルイ</t>
    </rPh>
    <phoneticPr fontId="4"/>
  </si>
  <si>
    <t>その他の希望</t>
    <rPh sb="2" eb="3">
      <t>タ</t>
    </rPh>
    <rPh sb="4" eb="6">
      <t>キボウ</t>
    </rPh>
    <phoneticPr fontId="4"/>
  </si>
  <si>
    <t>希望大分類NO</t>
    <rPh sb="0" eb="2">
      <t>キボウ</t>
    </rPh>
    <rPh sb="2" eb="5">
      <t>ダイブンルイ</t>
    </rPh>
    <phoneticPr fontId="4"/>
  </si>
  <si>
    <t>上が空なのに入力がある</t>
    <rPh sb="0" eb="1">
      <t>ジョウ</t>
    </rPh>
    <rPh sb="2" eb="3">
      <t>カラ</t>
    </rPh>
    <rPh sb="6" eb="8">
      <t>ニュウリョク</t>
    </rPh>
    <phoneticPr fontId="4"/>
  </si>
  <si>
    <t>登録を希望する場合、リストから業種（大分類）を選択してください。
第１希望は必ず選択してください。第２希望、その他の希望は、希望がある場合にのみ上から順に選択してください。</t>
    <rPh sb="23" eb="25">
      <t>センタク</t>
    </rPh>
    <rPh sb="33" eb="34">
      <t>ダイ</t>
    </rPh>
    <rPh sb="35" eb="37">
      <t>キボウ</t>
    </rPh>
    <rPh sb="38" eb="39">
      <t>カナラ</t>
    </rPh>
    <rPh sb="40" eb="42">
      <t>センタク</t>
    </rPh>
    <rPh sb="49" eb="50">
      <t>ダイ</t>
    </rPh>
    <rPh sb="51" eb="53">
      <t>キボウ</t>
    </rPh>
    <rPh sb="56" eb="57">
      <t>タ</t>
    </rPh>
    <rPh sb="58" eb="60">
      <t>キボウ</t>
    </rPh>
    <rPh sb="62" eb="64">
      <t>キボウ</t>
    </rPh>
    <rPh sb="67" eb="69">
      <t>バアイ</t>
    </rPh>
    <rPh sb="72" eb="73">
      <t>ウエ</t>
    </rPh>
    <rPh sb="75" eb="76">
      <t>ジュン</t>
    </rPh>
    <rPh sb="77" eb="79">
      <t>センタク</t>
    </rPh>
    <phoneticPr fontId="4"/>
  </si>
  <si>
    <t>登録を希望する場合、(1)で希望した大分類に含まれる小分類の希望欄に、リストから「○」を選択してください。
*1 具体的な内容欄に具体的に入力してください。</t>
    <rPh sb="0" eb="2">
      <t>トウロク</t>
    </rPh>
    <rPh sb="3" eb="5">
      <t>キボウ</t>
    </rPh>
    <rPh sb="7" eb="9">
      <t>バアイ</t>
    </rPh>
    <rPh sb="14" eb="16">
      <t>キボウ</t>
    </rPh>
    <rPh sb="22" eb="23">
      <t>フク</t>
    </rPh>
    <rPh sb="26" eb="27">
      <t>ショウ</t>
    </rPh>
    <rPh sb="30" eb="33">
      <t>キボウラン</t>
    </rPh>
    <rPh sb="57" eb="60">
      <t>グタイテキ</t>
    </rPh>
    <rPh sb="61" eb="63">
      <t>ナイヨウ</t>
    </rPh>
    <rPh sb="65" eb="68">
      <t>グタイテキ</t>
    </rPh>
    <phoneticPr fontId="4"/>
  </si>
  <si>
    <t>@を含む半角文字で入力してください。亀岡市から送る通知等が確認できるメールアドレスにしてください。</t>
    <phoneticPr fontId="4"/>
  </si>
  <si>
    <t>例)2025/4/1、R7/4/1</t>
    <phoneticPr fontId="4"/>
  </si>
  <si>
    <t>例)2025/4/1</t>
    <phoneticPr fontId="4"/>
  </si>
  <si>
    <t>化学工業薬品</t>
    <phoneticPr fontId="4"/>
  </si>
  <si>
    <t>例)0000-00-0000　半角の数字とハイフンで入力してください。ＦＡＸがない場合は「0」と入力してください。</t>
    <phoneticPr fontId="4"/>
  </si>
  <si>
    <t>↑ここまで大分類リスト</t>
    <rPh sb="5" eb="8">
      <t>ダイブンルイ</t>
    </rPh>
    <phoneticPr fontId="4"/>
  </si>
  <si>
    <t>物品</t>
  </si>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</sst>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8"/>
      <color theme="3"/>
      <name val="ＭＳ Ｐゴシック"/>
      <family val="2"/>
      <charset val="128"/>
      <scheme val="major"/>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s>
  <borders count="5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right style="thin">
        <color theme="1"/>
      </right>
      <top/>
      <bottom/>
      <diagonal/>
    </border>
    <border>
      <left/>
      <right style="thin">
        <color theme="1"/>
      </right>
      <top style="thin">
        <color auto="1"/>
      </top>
      <bottom style="thin">
        <color auto="1"/>
      </bottom>
      <diagonal/>
    </border>
    <border>
      <left style="hair">
        <color indexed="64"/>
      </left>
      <right style="hair">
        <color indexed="64"/>
      </right>
      <top style="thin">
        <color indexed="64"/>
      </top>
      <bottom style="thin">
        <color auto="1"/>
      </bottom>
      <diagonal/>
    </border>
    <border>
      <left/>
      <right style="thin">
        <color theme="1"/>
      </right>
      <top style="thin">
        <color auto="1"/>
      </top>
      <bottom style="hair">
        <color indexed="64"/>
      </bottom>
      <diagonal/>
    </border>
    <border>
      <left style="hair">
        <color indexed="64"/>
      </left>
      <right style="hair">
        <color indexed="64"/>
      </right>
      <top style="thin">
        <color auto="1"/>
      </top>
      <bottom style="hair">
        <color indexed="64"/>
      </bottom>
      <diagonal/>
    </border>
    <border>
      <left style="thin">
        <color theme="1"/>
      </left>
      <right/>
      <top style="thin">
        <color auto="1"/>
      </top>
      <bottom style="thin">
        <color auto="1"/>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indexed="64"/>
      </bottom>
      <diagonal/>
    </border>
    <border>
      <left/>
      <right style="thin">
        <color theme="1"/>
      </right>
      <top style="hair">
        <color indexed="64"/>
      </top>
      <bottom style="hair">
        <color indexed="64"/>
      </bottom>
      <diagonal/>
    </border>
    <border>
      <left style="hair">
        <color indexed="64"/>
      </left>
      <right/>
      <top style="thin">
        <color auto="1"/>
      </top>
      <bottom/>
      <diagonal/>
    </border>
    <border>
      <left/>
      <right style="hair">
        <color indexed="64"/>
      </right>
      <top style="thin">
        <color auto="1"/>
      </top>
      <bottom/>
      <diagonal/>
    </border>
    <border>
      <left style="hair">
        <color indexed="64"/>
      </left>
      <right/>
      <top/>
      <bottom/>
      <diagonal/>
    </border>
    <border>
      <left/>
      <right style="hair">
        <color indexed="64"/>
      </right>
      <top/>
      <bottom/>
      <diagonal/>
    </border>
    <border>
      <left style="thin">
        <color theme="1"/>
      </left>
      <right style="hair">
        <color indexed="64"/>
      </right>
      <top style="thin">
        <color auto="1"/>
      </top>
      <bottom/>
      <diagonal/>
    </border>
    <border>
      <left style="thin">
        <color theme="1"/>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theme="1"/>
      </left>
      <right style="hair">
        <color indexed="64"/>
      </right>
      <top/>
      <bottom style="thin">
        <color indexed="64"/>
      </bottom>
      <diagonal/>
    </border>
    <border>
      <left/>
      <right style="hair">
        <color auto="1"/>
      </right>
      <top/>
      <bottom style="thin">
        <color indexed="64"/>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thin">
        <color theme="1"/>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thin">
        <color theme="1"/>
      </left>
      <right style="hair">
        <color indexed="64"/>
      </right>
      <top style="thin">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274">
    <xf numFmtId="0" fontId="0" fillId="0" borderId="0" xfId="0">
      <alignment vertical="center"/>
    </xf>
    <xf numFmtId="49" fontId="13" fillId="2" borderId="30" xfId="2" applyNumberFormat="1" applyFont="1" applyFill="1" applyBorder="1" applyAlignment="1" applyProtection="1">
      <alignment horizontal="center" vertical="center"/>
      <protection locked="0"/>
    </xf>
    <xf numFmtId="49" fontId="13" fillId="2" borderId="34" xfId="2" applyNumberFormat="1" applyFont="1" applyFill="1" applyBorder="1" applyAlignment="1" applyProtection="1">
      <alignment horizontal="center" vertical="center"/>
      <protection locked="0"/>
    </xf>
    <xf numFmtId="49" fontId="13" fillId="2" borderId="44" xfId="2" applyNumberFormat="1" applyFont="1" applyFill="1" applyBorder="1" applyAlignment="1" applyProtection="1">
      <alignment horizontal="center" vertical="center"/>
      <protection locked="0"/>
    </xf>
    <xf numFmtId="49" fontId="13" fillId="2" borderId="51" xfId="2" applyNumberFormat="1" applyFont="1" applyFill="1" applyBorder="1" applyAlignment="1" applyProtection="1">
      <alignment horizontal="center" vertical="center"/>
      <protection locked="0"/>
    </xf>
    <xf numFmtId="49" fontId="13" fillId="2" borderId="55"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38" fontId="16" fillId="0" borderId="0" xfId="8" applyFont="1" applyAlignment="1" applyProtection="1">
      <alignment vertical="top"/>
    </xf>
    <xf numFmtId="49" fontId="13" fillId="2" borderId="43" xfId="0" applyNumberFormat="1" applyFont="1" applyFill="1" applyBorder="1" applyAlignment="1" applyProtection="1">
      <alignment horizontal="left" vertical="center" wrapText="1"/>
      <protection locked="0"/>
    </xf>
    <xf numFmtId="49" fontId="13" fillId="2" borderId="7" xfId="0" applyNumberFormat="1" applyFont="1" applyFill="1" applyBorder="1" applyAlignment="1" applyProtection="1">
      <alignment horizontal="left" vertical="center" wrapText="1"/>
      <protection locked="0"/>
    </xf>
    <xf numFmtId="49" fontId="13" fillId="2" borderId="36" xfId="0" applyNumberFormat="1" applyFont="1" applyFill="1" applyBorder="1" applyAlignment="1" applyProtection="1">
      <alignment horizontal="left" vertical="center" wrapText="1"/>
      <protection locked="0"/>
    </xf>
    <xf numFmtId="49" fontId="13" fillId="2" borderId="46" xfId="0" applyNumberFormat="1" applyFont="1" applyFill="1" applyBorder="1" applyAlignment="1" applyProtection="1">
      <alignment horizontal="left" vertical="center" wrapText="1"/>
      <protection locked="0"/>
    </xf>
    <xf numFmtId="49" fontId="13" fillId="2" borderId="10" xfId="0" applyNumberFormat="1" applyFont="1" applyFill="1" applyBorder="1" applyAlignment="1" applyProtection="1">
      <alignment horizontal="left" vertical="center" wrapText="1"/>
      <protection locked="0"/>
    </xf>
    <xf numFmtId="49" fontId="13" fillId="2" borderId="52" xfId="0" applyNumberFormat="1" applyFont="1" applyFill="1" applyBorder="1" applyAlignment="1" applyProtection="1">
      <alignment horizontal="left" vertical="center" wrapText="1"/>
      <protection locked="0"/>
    </xf>
    <xf numFmtId="49" fontId="13" fillId="2" borderId="3" xfId="0" applyNumberFormat="1" applyFont="1" applyFill="1" applyBorder="1" applyAlignment="1" applyProtection="1">
      <alignment horizontal="left" vertical="center" wrapText="1"/>
      <protection locked="0"/>
    </xf>
    <xf numFmtId="49" fontId="13" fillId="2" borderId="4" xfId="0" applyNumberFormat="1" applyFont="1" applyFill="1" applyBorder="1" applyAlignment="1" applyProtection="1">
      <alignment horizontal="left" vertical="center" wrapText="1"/>
      <protection locked="0"/>
    </xf>
    <xf numFmtId="49" fontId="13" fillId="2" borderId="29" xfId="0" applyNumberFormat="1" applyFont="1" applyFill="1" applyBorder="1" applyAlignment="1" applyProtection="1">
      <alignment horizontal="left" vertical="center" wrapText="1"/>
      <protection locked="0"/>
    </xf>
    <xf numFmtId="49" fontId="13" fillId="2" borderId="25" xfId="0" applyNumberFormat="1" applyFont="1" applyFill="1" applyBorder="1" applyAlignment="1" applyProtection="1">
      <alignment horizontal="left" vertical="center" wrapText="1"/>
      <protection locked="0"/>
    </xf>
    <xf numFmtId="49" fontId="13" fillId="2" borderId="1" xfId="0" applyNumberFormat="1" applyFont="1" applyFill="1" applyBorder="1" applyAlignment="1" applyProtection="1">
      <alignment horizontal="left" vertical="center" wrapText="1"/>
      <protection locked="0"/>
    </xf>
    <xf numFmtId="49" fontId="13" fillId="2" borderId="27" xfId="0" applyNumberFormat="1" applyFont="1" applyFill="1" applyBorder="1" applyAlignment="1" applyProtection="1">
      <alignment horizontal="left" vertical="center" wrapText="1"/>
      <protection locked="0"/>
    </xf>
    <xf numFmtId="49" fontId="13" fillId="2" borderId="0" xfId="0" applyNumberFormat="1"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12"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49" fontId="13" fillId="2" borderId="12" xfId="2" applyNumberFormat="1" applyFont="1" applyFill="1" applyBorder="1" applyAlignment="1" applyProtection="1">
      <alignment horizontal="left" vertical="center"/>
      <protection locked="0"/>
    </xf>
    <xf numFmtId="49" fontId="13" fillId="2" borderId="4" xfId="2" applyNumberFormat="1" applyFont="1" applyFill="1" applyBorder="1" applyAlignment="1" applyProtection="1">
      <alignment horizontal="left" vertical="center"/>
      <protection locked="0"/>
    </xf>
    <xf numFmtId="49" fontId="13" fillId="2" borderId="6" xfId="2"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49" fontId="13" fillId="2" borderId="10" xfId="2" applyNumberFormat="1" applyFont="1" applyFill="1" applyBorder="1" applyAlignment="1" applyProtection="1">
      <alignment horizontal="left" vertical="center"/>
      <protection locked="0"/>
    </xf>
    <xf numFmtId="49" fontId="13" fillId="2" borderId="11" xfId="2"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left" vertical="center"/>
      <protection locked="0"/>
    </xf>
    <xf numFmtId="49" fontId="13" fillId="2" borderId="7" xfId="2" applyNumberFormat="1" applyFont="1" applyFill="1" applyBorder="1" applyAlignment="1" applyProtection="1">
      <alignment horizontal="left" vertical="center"/>
      <protection locked="0"/>
    </xf>
    <xf numFmtId="49" fontId="13" fillId="2" borderId="9" xfId="2"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6" fillId="0" borderId="0" xfId="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7" xfId="2" applyFont="1" applyBorder="1" applyProtection="1">
      <alignment vertical="center"/>
    </xf>
    <xf numFmtId="0" fontId="18" fillId="0" borderId="18" xfId="2" applyFont="1" applyBorder="1" applyProtection="1">
      <alignment vertical="center"/>
    </xf>
    <xf numFmtId="0" fontId="18" fillId="0" borderId="20" xfId="2" applyFont="1" applyBorder="1" applyProtection="1">
      <alignment vertical="center"/>
    </xf>
    <xf numFmtId="49" fontId="3" fillId="0" borderId="0" xfId="1" applyNumberFormat="1" applyFont="1" applyProtection="1">
      <alignment vertical="center"/>
    </xf>
    <xf numFmtId="0" fontId="18" fillId="0" borderId="21" xfId="2" applyFont="1" applyBorder="1" applyProtection="1">
      <alignment vertical="center"/>
    </xf>
    <xf numFmtId="0" fontId="18" fillId="0" borderId="0" xfId="2" applyFont="1" applyProtection="1">
      <alignment vertical="center"/>
    </xf>
    <xf numFmtId="0" fontId="18" fillId="0" borderId="23" xfId="2" applyFont="1" applyBorder="1" applyProtection="1">
      <alignment vertical="center"/>
    </xf>
    <xf numFmtId="0" fontId="18" fillId="0" borderId="19" xfId="2" applyFont="1" applyBorder="1" applyProtection="1">
      <alignment vertical="center"/>
    </xf>
    <xf numFmtId="0" fontId="18" fillId="0" borderId="15" xfId="2" applyFont="1" applyBorder="1" applyProtection="1">
      <alignment vertical="center"/>
    </xf>
    <xf numFmtId="0" fontId="18" fillId="0" borderId="16" xfId="2" applyFont="1" applyBorder="1" applyProtection="1">
      <alignment vertical="center"/>
    </xf>
    <xf numFmtId="0" fontId="15" fillId="0" borderId="17" xfId="0" applyFont="1" applyBorder="1" applyAlignment="1" applyProtection="1">
      <alignment horizontal="left" vertical="center" indent="1"/>
    </xf>
    <xf numFmtId="0" fontId="15" fillId="0" borderId="18" xfId="0" applyFont="1" applyBorder="1" applyAlignment="1" applyProtection="1">
      <alignment horizontal="left" vertical="center" indent="1"/>
    </xf>
    <xf numFmtId="0" fontId="15" fillId="0" borderId="20" xfId="0" applyFont="1" applyBorder="1" applyAlignment="1" applyProtection="1">
      <alignment horizontal="left" vertical="center" indent="1"/>
    </xf>
    <xf numFmtId="0" fontId="15" fillId="0" borderId="21" xfId="0" applyFont="1" applyBorder="1" applyProtection="1">
      <alignment vertical="center"/>
    </xf>
    <xf numFmtId="0" fontId="15" fillId="0" borderId="0" xfId="0" applyFont="1" applyProtection="1">
      <alignment vertical="center"/>
    </xf>
    <xf numFmtId="0" fontId="3" fillId="0" borderId="18" xfId="0" applyFont="1" applyBorder="1" applyProtection="1">
      <alignment vertical="center"/>
    </xf>
    <xf numFmtId="0" fontId="3" fillId="0" borderId="20" xfId="0" applyFont="1" applyBorder="1" applyProtection="1">
      <alignment vertical="center"/>
    </xf>
    <xf numFmtId="179" fontId="3" fillId="0" borderId="21"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3"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1" xfId="0" applyFont="1" applyBorder="1" applyProtection="1">
      <alignment vertical="center"/>
    </xf>
    <xf numFmtId="176" fontId="16" fillId="0" borderId="0" xfId="0" applyNumberFormat="1" applyFont="1" applyAlignment="1" applyProtection="1">
      <alignment vertical="top"/>
    </xf>
    <xf numFmtId="0" fontId="14" fillId="0" borderId="23" xfId="0" applyFont="1" applyBorder="1" applyAlignment="1" applyProtection="1">
      <alignment vertical="top"/>
    </xf>
    <xf numFmtId="49" fontId="16" fillId="0" borderId="0" xfId="0" applyNumberFormat="1" applyFont="1" applyAlignment="1" applyProtection="1">
      <alignment horizontal="right" vertical="top"/>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1" xfId="2" applyFont="1" applyBorder="1" applyProtection="1">
      <alignment vertical="center"/>
    </xf>
    <xf numFmtId="0" fontId="20" fillId="0" borderId="0" xfId="0" applyFont="1" applyAlignment="1" applyProtection="1">
      <alignment vertical="top"/>
    </xf>
    <xf numFmtId="0" fontId="19" fillId="0" borderId="23" xfId="0" applyFont="1" applyBorder="1" applyAlignment="1" applyProtection="1">
      <alignment vertical="top"/>
    </xf>
    <xf numFmtId="0" fontId="3" fillId="0" borderId="19" xfId="0" applyFont="1" applyBorder="1" applyProtection="1">
      <alignment vertical="center"/>
    </xf>
    <xf numFmtId="0" fontId="3" fillId="0" borderId="15" xfId="0" applyFont="1" applyBorder="1" applyProtection="1">
      <alignment vertical="center"/>
    </xf>
    <xf numFmtId="0" fontId="14" fillId="0" borderId="15" xfId="0" applyFont="1" applyBorder="1" applyAlignment="1" applyProtection="1">
      <alignment vertical="top"/>
    </xf>
    <xf numFmtId="49" fontId="14" fillId="0" borderId="15" xfId="0" applyNumberFormat="1" applyFont="1" applyBorder="1" applyAlignment="1" applyProtection="1">
      <alignment vertical="top"/>
    </xf>
    <xf numFmtId="0" fontId="3" fillId="0" borderId="16"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5" xfId="0" applyFont="1" applyBorder="1" applyAlignment="1" applyProtection="1">
      <alignment horizontal="right" vertical="top"/>
    </xf>
    <xf numFmtId="0" fontId="16" fillId="0" borderId="15" xfId="0" applyFont="1" applyBorder="1" applyAlignment="1" applyProtection="1">
      <alignment vertical="top"/>
    </xf>
    <xf numFmtId="49" fontId="16" fillId="0" borderId="15" xfId="0" applyNumberFormat="1" applyFont="1" applyBorder="1" applyAlignment="1" applyProtection="1">
      <alignment vertical="top"/>
    </xf>
    <xf numFmtId="181" fontId="16" fillId="0" borderId="15"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1" xfId="0" applyFont="1" applyBorder="1" applyProtection="1">
      <alignment vertical="center"/>
    </xf>
    <xf numFmtId="0" fontId="17" fillId="0" borderId="0" xfId="0" applyFont="1" applyProtection="1">
      <alignment vertical="center"/>
    </xf>
    <xf numFmtId="49" fontId="3" fillId="0" borderId="18" xfId="0" applyNumberFormat="1" applyFont="1" applyBorder="1" applyProtection="1">
      <alignment vertical="center"/>
    </xf>
    <xf numFmtId="177" fontId="3" fillId="0" borderId="18"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5"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3" xfId="2" applyFont="1" applyBorder="1" applyProtection="1">
      <alignment vertical="center"/>
    </xf>
    <xf numFmtId="49" fontId="19" fillId="0" borderId="0" xfId="0" applyNumberFormat="1" applyFont="1" applyAlignment="1" applyProtection="1">
      <alignment horizontal="right" vertical="top"/>
    </xf>
    <xf numFmtId="177" fontId="14" fillId="0" borderId="15"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9" xfId="0" applyFont="1" applyBorder="1" applyAlignment="1" applyProtection="1">
      <alignment horizontal="left" vertical="center" indent="1"/>
    </xf>
    <xf numFmtId="0" fontId="3" fillId="0" borderId="15" xfId="2" applyFont="1" applyBorder="1" applyProtection="1">
      <alignment vertical="center"/>
    </xf>
    <xf numFmtId="176" fontId="3" fillId="0" borderId="18" xfId="0" applyNumberFormat="1" applyFont="1" applyBorder="1" applyProtection="1">
      <alignment vertical="center"/>
    </xf>
    <xf numFmtId="49" fontId="3" fillId="0" borderId="20" xfId="0" applyNumberFormat="1" applyFont="1" applyBorder="1" applyProtection="1">
      <alignment vertical="center"/>
    </xf>
    <xf numFmtId="0" fontId="19" fillId="0" borderId="0" xfId="0" applyFont="1" applyAlignment="1" applyProtection="1">
      <alignment vertical="top"/>
    </xf>
    <xf numFmtId="0" fontId="20" fillId="0" borderId="0" xfId="0" applyFont="1" applyAlignment="1" applyProtection="1">
      <alignment horizontal="right" vertical="top"/>
    </xf>
    <xf numFmtId="180" fontId="3" fillId="0" borderId="0" xfId="0" applyNumberFormat="1" applyFont="1" applyProtection="1">
      <alignment vertical="center"/>
    </xf>
    <xf numFmtId="177" fontId="3" fillId="0" borderId="12"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3" xfId="1" applyNumberFormat="1" applyFont="1" applyBorder="1" applyAlignment="1" applyProtection="1">
      <alignment horizontal="left" vertical="center"/>
    </xf>
    <xf numFmtId="177" fontId="3" fillId="0" borderId="7" xfId="1" applyNumberFormat="1" applyFont="1" applyBorder="1" applyAlignment="1" applyProtection="1">
      <alignment horizontal="left" vertical="center"/>
    </xf>
    <xf numFmtId="177" fontId="3" fillId="0" borderId="9"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181" fontId="3" fillId="0" borderId="11" xfId="1" applyNumberFormat="1" applyFont="1" applyBorder="1" applyAlignment="1" applyProtection="1">
      <alignment horizontal="left" vertical="center"/>
    </xf>
    <xf numFmtId="177" fontId="3" fillId="0" borderId="19" xfId="1" applyNumberFormat="1" applyFont="1" applyBorder="1" applyAlignment="1" applyProtection="1">
      <alignment horizontal="left" vertical="center"/>
    </xf>
    <xf numFmtId="177" fontId="3" fillId="0" borderId="15" xfId="1" applyNumberFormat="1" applyFont="1" applyBorder="1" applyAlignment="1" applyProtection="1">
      <alignment horizontal="left" vertical="center"/>
    </xf>
    <xf numFmtId="177" fontId="3" fillId="0" borderId="16" xfId="1" applyNumberFormat="1" applyFont="1" applyBorder="1" applyAlignment="1" applyProtection="1">
      <alignment horizontal="left" vertical="center"/>
    </xf>
    <xf numFmtId="38" fontId="13" fillId="0" borderId="22" xfId="1" applyNumberFormat="1" applyFont="1" applyBorder="1" applyAlignment="1" applyProtection="1">
      <alignment horizontal="right" vertical="center"/>
    </xf>
    <xf numFmtId="38" fontId="13" fillId="0" borderId="1" xfId="1" applyNumberFormat="1" applyFont="1" applyBorder="1" applyAlignment="1" applyProtection="1">
      <alignment horizontal="right" vertical="center"/>
    </xf>
    <xf numFmtId="38" fontId="13" fillId="0" borderId="2" xfId="1" applyNumberFormat="1" applyFont="1" applyBorder="1" applyAlignment="1" applyProtection="1">
      <alignment horizontal="righ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181" fontId="3" fillId="0" borderId="0" xfId="1" applyNumberFormat="1" applyFont="1" applyAlignment="1" applyProtection="1">
      <alignment horizontal="center" vertical="center"/>
    </xf>
    <xf numFmtId="177" fontId="3" fillId="0" borderId="0" xfId="1" applyNumberFormat="1" applyFont="1" applyAlignment="1" applyProtection="1">
      <alignment horizontal="left" vertical="center"/>
    </xf>
    <xf numFmtId="177" fontId="3" fillId="0" borderId="0" xfId="1" applyNumberFormat="1" applyFont="1" applyAlignment="1" applyProtection="1">
      <alignment horizontal="right" vertical="center"/>
    </xf>
    <xf numFmtId="177" fontId="3" fillId="0" borderId="23" xfId="1" applyNumberFormat="1" applyFont="1" applyBorder="1" applyAlignment="1" applyProtection="1">
      <alignment horizontal="right" vertical="center"/>
    </xf>
    <xf numFmtId="0" fontId="3" fillId="0" borderId="0" xfId="0" applyFont="1" applyAlignment="1" applyProtection="1">
      <alignment horizontal="left" vertical="top"/>
    </xf>
    <xf numFmtId="176" fontId="16" fillId="0" borderId="0" xfId="0" applyNumberFormat="1" applyFont="1" applyAlignment="1" applyProtection="1">
      <alignment horizontal="right" vertical="top"/>
    </xf>
    <xf numFmtId="176" fontId="19" fillId="0" borderId="0" xfId="0" applyNumberFormat="1" applyFont="1" applyAlignment="1" applyProtection="1">
      <alignment vertical="top"/>
    </xf>
    <xf numFmtId="176" fontId="14" fillId="0" borderId="15"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9"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8" xfId="0" applyNumberFormat="1" applyFont="1" applyBorder="1" applyProtection="1">
      <alignment vertical="center"/>
    </xf>
    <xf numFmtId="0" fontId="16" fillId="0" borderId="0" xfId="0" applyFont="1" applyAlignment="1" applyProtection="1">
      <alignment vertical="center" wrapText="1"/>
    </xf>
    <xf numFmtId="0" fontId="14" fillId="0" borderId="22" xfId="0" applyFont="1" applyBorder="1" applyAlignment="1" applyProtection="1">
      <alignment vertical="center" wrapText="1"/>
    </xf>
    <xf numFmtId="0" fontId="14" fillId="0" borderId="1" xfId="0" applyFont="1" applyBorder="1" applyAlignment="1" applyProtection="1">
      <alignment vertical="center" wrapText="1"/>
    </xf>
    <xf numFmtId="0" fontId="14" fillId="0" borderId="2" xfId="0" applyFont="1" applyBorder="1" applyAlignment="1" applyProtection="1">
      <alignment vertical="center" wrapText="1"/>
    </xf>
    <xf numFmtId="0" fontId="13" fillId="0" borderId="22" xfId="0" applyFont="1" applyBorder="1" applyAlignment="1" applyProtection="1">
      <alignment vertical="center" wrapText="1"/>
    </xf>
    <xf numFmtId="0" fontId="13" fillId="0" borderId="1" xfId="0" applyFont="1" applyBorder="1" applyAlignment="1" applyProtection="1">
      <alignment vertical="center" wrapText="1"/>
    </xf>
    <xf numFmtId="0" fontId="13" fillId="0" borderId="2"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0" xfId="0" applyFont="1" applyAlignment="1" applyProtection="1">
      <alignment vertical="center" wrapText="1"/>
    </xf>
    <xf numFmtId="0" fontId="22" fillId="0" borderId="0" xfId="2" applyFont="1" applyAlignment="1" applyProtection="1">
      <alignment vertical="center" wrapText="1"/>
    </xf>
    <xf numFmtId="0" fontId="6" fillId="0" borderId="0" xfId="2" applyFont="1" applyProtection="1">
      <alignment vertical="center"/>
    </xf>
    <xf numFmtId="0" fontId="3" fillId="0" borderId="12"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0" fontId="3" fillId="3" borderId="0" xfId="2" applyFont="1" applyFill="1" applyAlignment="1" applyProtection="1">
      <alignment horizontal="center" vertical="center"/>
    </xf>
    <xf numFmtId="0" fontId="3" fillId="0" borderId="14" xfId="2" applyFont="1" applyBorder="1" applyProtection="1">
      <alignment vertical="center"/>
    </xf>
    <xf numFmtId="0" fontId="3" fillId="0" borderId="10" xfId="2" applyFont="1" applyBorder="1" applyProtection="1">
      <alignment vertical="center"/>
    </xf>
    <xf numFmtId="0" fontId="3" fillId="0" borderId="11" xfId="2" applyFont="1" applyBorder="1" applyProtection="1">
      <alignment vertical="center"/>
    </xf>
    <xf numFmtId="0" fontId="3" fillId="3" borderId="0" xfId="2" applyFont="1" applyFill="1" applyProtection="1">
      <alignment vertical="center"/>
    </xf>
    <xf numFmtId="0" fontId="3" fillId="0" borderId="17" xfId="2" applyFont="1" applyBorder="1" applyAlignment="1" applyProtection="1">
      <alignment vertical="center" wrapText="1"/>
    </xf>
    <xf numFmtId="0" fontId="3" fillId="0" borderId="18" xfId="2" applyFont="1" applyBorder="1" applyProtection="1">
      <alignment vertical="center"/>
    </xf>
    <xf numFmtId="0" fontId="3" fillId="0" borderId="20" xfId="2" applyFont="1" applyBorder="1" applyProtection="1">
      <alignment vertical="center"/>
    </xf>
    <xf numFmtId="0" fontId="3" fillId="0" borderId="21" xfId="2" applyFont="1" applyBorder="1" applyProtection="1">
      <alignment vertical="center"/>
    </xf>
    <xf numFmtId="0" fontId="3" fillId="0" borderId="0" xfId="2" applyFont="1" applyProtection="1">
      <alignment vertical="center"/>
    </xf>
    <xf numFmtId="0" fontId="3" fillId="0" borderId="23" xfId="2" applyFont="1" applyBorder="1" applyProtection="1">
      <alignment vertical="center"/>
    </xf>
    <xf numFmtId="0" fontId="3" fillId="0" borderId="19" xfId="2" applyFont="1" applyBorder="1" applyProtection="1">
      <alignment vertical="center"/>
    </xf>
    <xf numFmtId="0" fontId="3" fillId="0" borderId="15" xfId="2" applyFont="1" applyBorder="1" applyProtection="1">
      <alignment vertical="center"/>
    </xf>
    <xf numFmtId="0" fontId="3" fillId="0" borderId="16" xfId="2" applyFont="1" applyBorder="1" applyProtection="1">
      <alignment vertical="center"/>
    </xf>
    <xf numFmtId="0" fontId="16" fillId="0" borderId="0" xfId="0" applyFont="1" applyAlignment="1" applyProtection="1">
      <alignment vertical="center" wrapText="1"/>
    </xf>
    <xf numFmtId="0" fontId="16" fillId="0" borderId="0" xfId="0" applyFont="1" applyAlignment="1" applyProtection="1">
      <alignment horizontal="left" vertical="center" wrapText="1"/>
    </xf>
    <xf numFmtId="183" fontId="3" fillId="0" borderId="0" xfId="1" applyNumberFormat="1" applyFont="1" applyProtection="1">
      <alignment vertical="center"/>
    </xf>
    <xf numFmtId="0" fontId="3" fillId="0" borderId="26" xfId="2" applyFont="1" applyBorder="1" applyProtection="1">
      <alignment vertical="center"/>
    </xf>
    <xf numFmtId="0" fontId="3" fillId="0" borderId="31" xfId="2" applyFont="1" applyBorder="1" applyAlignment="1" applyProtection="1">
      <alignment vertical="center" wrapText="1"/>
    </xf>
    <xf numFmtId="0" fontId="3" fillId="0" borderId="1" xfId="2" applyFont="1" applyBorder="1" applyAlignment="1" applyProtection="1">
      <alignment vertical="center" wrapText="1"/>
    </xf>
    <xf numFmtId="0" fontId="3" fillId="0" borderId="24" xfId="2" applyFont="1" applyBorder="1" applyAlignment="1" applyProtection="1">
      <alignment vertical="center" wrapText="1"/>
    </xf>
    <xf numFmtId="0" fontId="13" fillId="0" borderId="24" xfId="0" applyFont="1" applyBorder="1" applyAlignment="1" applyProtection="1">
      <alignment vertical="center" wrapText="1"/>
    </xf>
    <xf numFmtId="0" fontId="3" fillId="0" borderId="28" xfId="2" applyFont="1" applyBorder="1" applyAlignment="1" applyProtection="1">
      <alignment horizontal="center" vertical="center"/>
    </xf>
    <xf numFmtId="0" fontId="3" fillId="0" borderId="25" xfId="2" applyFont="1" applyBorder="1" applyAlignment="1" applyProtection="1">
      <alignment vertical="center" wrapText="1"/>
    </xf>
    <xf numFmtId="0" fontId="3" fillId="0" borderId="27" xfId="2" applyFont="1" applyBorder="1" applyAlignment="1" applyProtection="1">
      <alignment vertical="center" wrapText="1"/>
    </xf>
    <xf numFmtId="49" fontId="3" fillId="0" borderId="41" xfId="2" applyNumberFormat="1" applyFont="1" applyBorder="1" applyAlignment="1" applyProtection="1">
      <alignment horizontal="center" vertical="center" wrapText="1"/>
    </xf>
    <xf numFmtId="49" fontId="3" fillId="0" borderId="37" xfId="2" applyNumberFormat="1" applyFont="1" applyBorder="1" applyAlignment="1" applyProtection="1">
      <alignment vertical="center" wrapText="1"/>
    </xf>
    <xf numFmtId="49" fontId="3" fillId="0" borderId="38" xfId="2" applyNumberFormat="1" applyFont="1" applyBorder="1" applyAlignment="1" applyProtection="1">
      <alignment vertical="center" wrapText="1"/>
    </xf>
    <xf numFmtId="49" fontId="3" fillId="0" borderId="38" xfId="2" applyNumberFormat="1" applyFont="1" applyBorder="1" applyAlignment="1" applyProtection="1">
      <alignment horizontal="center" vertical="center" wrapText="1"/>
    </xf>
    <xf numFmtId="49" fontId="3" fillId="0" borderId="18" xfId="2" applyNumberFormat="1" applyFont="1" applyBorder="1" applyAlignment="1" applyProtection="1">
      <alignment vertical="center" wrapText="1"/>
    </xf>
    <xf numFmtId="49" fontId="3" fillId="0" borderId="5" xfId="2" applyNumberFormat="1" applyFont="1" applyBorder="1" applyAlignment="1" applyProtection="1">
      <alignment horizontal="center" vertical="center" wrapText="1"/>
    </xf>
    <xf numFmtId="49" fontId="3" fillId="0" borderId="3" xfId="2" applyNumberFormat="1" applyFont="1" applyBorder="1" applyAlignment="1" applyProtection="1">
      <alignment vertical="center" wrapText="1"/>
    </xf>
    <xf numFmtId="49" fontId="3" fillId="0" borderId="4" xfId="2" applyNumberFormat="1" applyFont="1" applyBorder="1" applyAlignment="1" applyProtection="1">
      <alignment vertical="center" wrapText="1"/>
    </xf>
    <xf numFmtId="49" fontId="3" fillId="0" borderId="5" xfId="2" applyNumberFormat="1" applyFont="1" applyBorder="1" applyAlignment="1" applyProtection="1">
      <alignment vertical="center" wrapText="1"/>
    </xf>
    <xf numFmtId="0" fontId="23" fillId="3" borderId="0" xfId="2" applyFont="1" applyFill="1" applyAlignment="1" applyProtection="1">
      <alignment horizontal="center" vertical="center"/>
    </xf>
    <xf numFmtId="0" fontId="23" fillId="3" borderId="0" xfId="2" applyFont="1" applyFill="1" applyProtection="1">
      <alignment vertical="center"/>
    </xf>
    <xf numFmtId="183" fontId="23" fillId="3" borderId="0" xfId="2" applyNumberFormat="1" applyFont="1" applyFill="1" applyProtection="1">
      <alignment vertical="center"/>
    </xf>
    <xf numFmtId="183" fontId="3" fillId="0" borderId="0" xfId="2" applyNumberFormat="1" applyFont="1" applyProtection="1">
      <alignment vertical="center"/>
    </xf>
    <xf numFmtId="49" fontId="3" fillId="0" borderId="42" xfId="2" applyNumberFormat="1" applyFont="1" applyBorder="1" applyAlignment="1" applyProtection="1">
      <alignment horizontal="center" vertical="center" wrapText="1"/>
    </xf>
    <xf numFmtId="49" fontId="3" fillId="0" borderId="39" xfId="2" applyNumberFormat="1" applyFont="1" applyBorder="1" applyAlignment="1" applyProtection="1">
      <alignment vertical="center" wrapText="1"/>
    </xf>
    <xf numFmtId="49" fontId="3" fillId="0" borderId="40" xfId="2" applyNumberFormat="1" applyFont="1" applyBorder="1" applyAlignment="1" applyProtection="1">
      <alignment vertical="center" wrapText="1"/>
    </xf>
    <xf numFmtId="49" fontId="3" fillId="0" borderId="40" xfId="2" applyNumberFormat="1" applyFont="1" applyBorder="1" applyAlignment="1" applyProtection="1">
      <alignment horizontal="center" vertical="center" wrapText="1"/>
    </xf>
    <xf numFmtId="49" fontId="3" fillId="0" borderId="0" xfId="2" applyNumberFormat="1" applyFont="1" applyAlignment="1" applyProtection="1">
      <alignment vertical="center" wrapText="1"/>
    </xf>
    <xf numFmtId="49" fontId="3" fillId="0" borderId="8" xfId="2" applyNumberFormat="1" applyFont="1" applyBorder="1" applyAlignment="1" applyProtection="1">
      <alignment horizontal="center" vertical="center" wrapText="1"/>
    </xf>
    <xf numFmtId="49" fontId="3" fillId="0" borderId="43" xfId="2" applyNumberFormat="1" applyFont="1" applyBorder="1" applyAlignment="1" applyProtection="1">
      <alignment vertical="center" wrapText="1"/>
    </xf>
    <xf numFmtId="49" fontId="3" fillId="0" borderId="7" xfId="2" applyNumberFormat="1" applyFont="1" applyBorder="1" applyAlignment="1" applyProtection="1">
      <alignment vertical="center" wrapText="1"/>
    </xf>
    <xf numFmtId="49" fontId="3" fillId="0" borderId="8" xfId="2" applyNumberFormat="1" applyFont="1" applyBorder="1" applyAlignment="1" applyProtection="1">
      <alignment vertical="center" wrapText="1"/>
    </xf>
    <xf numFmtId="183" fontId="23" fillId="4" borderId="0" xfId="2" applyNumberFormat="1" applyFont="1" applyFill="1" applyProtection="1">
      <alignment vertical="center"/>
    </xf>
    <xf numFmtId="0" fontId="23" fillId="0" borderId="0" xfId="2" applyFont="1" applyProtection="1">
      <alignment vertical="center"/>
    </xf>
    <xf numFmtId="49" fontId="3" fillId="0" borderId="48" xfId="2" applyNumberFormat="1" applyFont="1" applyBorder="1" applyAlignment="1" applyProtection="1">
      <alignment horizontal="center" vertical="center" wrapText="1"/>
    </xf>
    <xf numFmtId="49" fontId="3" fillId="0" borderId="45" xfId="2" applyNumberFormat="1" applyFont="1" applyBorder="1" applyAlignment="1" applyProtection="1">
      <alignment vertical="center" wrapText="1"/>
    </xf>
    <xf numFmtId="49" fontId="3" fillId="0" borderId="49" xfId="2" applyNumberFormat="1" applyFont="1" applyBorder="1" applyAlignment="1" applyProtection="1">
      <alignment vertical="center" wrapText="1"/>
    </xf>
    <xf numFmtId="49" fontId="3" fillId="0" borderId="49" xfId="2" applyNumberFormat="1" applyFont="1" applyBorder="1" applyAlignment="1" applyProtection="1">
      <alignment horizontal="center" vertical="center" wrapText="1"/>
    </xf>
    <xf numFmtId="49" fontId="3" fillId="0" borderId="15" xfId="2" applyNumberFormat="1" applyFont="1" applyBorder="1" applyAlignment="1" applyProtection="1">
      <alignment vertical="center" wrapText="1"/>
    </xf>
    <xf numFmtId="49" fontId="3" fillId="0" borderId="47" xfId="2" applyNumberFormat="1" applyFont="1" applyBorder="1" applyAlignment="1" applyProtection="1">
      <alignment horizontal="center" vertical="center" wrapText="1"/>
    </xf>
    <xf numFmtId="49" fontId="3" fillId="0" borderId="46" xfId="2" applyNumberFormat="1" applyFont="1" applyBorder="1" applyAlignment="1" applyProtection="1">
      <alignment vertical="center" wrapText="1"/>
    </xf>
    <xf numFmtId="49" fontId="3" fillId="0" borderId="10" xfId="2" applyNumberFormat="1" applyFont="1" applyBorder="1" applyAlignment="1" applyProtection="1">
      <alignment vertical="center" wrapText="1"/>
    </xf>
    <xf numFmtId="49" fontId="3" fillId="0" borderId="47" xfId="2" applyNumberFormat="1" applyFont="1" applyBorder="1" applyAlignment="1" applyProtection="1">
      <alignment vertical="center" wrapText="1"/>
    </xf>
    <xf numFmtId="49" fontId="3" fillId="0" borderId="41" xfId="2" applyNumberFormat="1" applyFont="1" applyBorder="1" applyAlignment="1" applyProtection="1">
      <alignment horizontal="center" vertical="center"/>
    </xf>
    <xf numFmtId="49" fontId="3" fillId="0" borderId="37" xfId="2" applyNumberFormat="1" applyFont="1" applyBorder="1" applyProtection="1">
      <alignment vertical="center"/>
    </xf>
    <xf numFmtId="49" fontId="3" fillId="0" borderId="38" xfId="2" applyNumberFormat="1" applyFont="1" applyBorder="1" applyProtection="1">
      <alignment vertical="center"/>
    </xf>
    <xf numFmtId="49" fontId="3" fillId="0" borderId="35" xfId="2" applyNumberFormat="1" applyFont="1" applyBorder="1" applyAlignment="1" applyProtection="1">
      <alignment horizontal="center" vertical="center" wrapText="1"/>
    </xf>
    <xf numFmtId="49" fontId="3" fillId="0" borderId="42" xfId="2" applyNumberFormat="1" applyFont="1" applyBorder="1" applyAlignment="1" applyProtection="1">
      <alignment horizontal="center" vertical="center"/>
    </xf>
    <xf numFmtId="49" fontId="3" fillId="0" borderId="39" xfId="2" applyNumberFormat="1" applyFont="1" applyBorder="1" applyProtection="1">
      <alignment vertical="center"/>
    </xf>
    <xf numFmtId="49" fontId="3" fillId="0" borderId="40" xfId="2" applyNumberFormat="1" applyFont="1" applyBorder="1" applyProtection="1">
      <alignment vertical="center"/>
    </xf>
    <xf numFmtId="49" fontId="3" fillId="0" borderId="48" xfId="2" applyNumberFormat="1" applyFont="1" applyBorder="1" applyAlignment="1" applyProtection="1">
      <alignment horizontal="center" vertical="center"/>
    </xf>
    <xf numFmtId="49" fontId="3" fillId="0" borderId="45" xfId="2" applyNumberFormat="1" applyFont="1" applyBorder="1" applyProtection="1">
      <alignment vertical="center"/>
    </xf>
    <xf numFmtId="49" fontId="3" fillId="0" borderId="49" xfId="2" applyNumberFormat="1" applyFont="1" applyBorder="1" applyProtection="1">
      <alignment vertical="center"/>
    </xf>
    <xf numFmtId="49" fontId="3" fillId="0" borderId="54" xfId="2" applyNumberFormat="1" applyFont="1" applyBorder="1" applyAlignment="1" applyProtection="1">
      <alignment horizontal="center" vertical="center" wrapText="1"/>
    </xf>
    <xf numFmtId="49" fontId="3" fillId="0" borderId="54" xfId="2" applyNumberFormat="1" applyFont="1" applyBorder="1" applyAlignment="1" applyProtection="1">
      <alignment horizontal="center" vertical="center" wrapText="1"/>
    </xf>
    <xf numFmtId="49" fontId="3" fillId="0" borderId="53" xfId="2" applyNumberFormat="1" applyFont="1" applyBorder="1" applyAlignment="1" applyProtection="1">
      <alignment vertical="center" wrapText="1"/>
    </xf>
    <xf numFmtId="49" fontId="3" fillId="0" borderId="50" xfId="2" applyNumberFormat="1" applyFont="1" applyBorder="1" applyAlignment="1" applyProtection="1">
      <alignment vertical="center" wrapText="1"/>
    </xf>
    <xf numFmtId="49" fontId="3" fillId="0" borderId="54" xfId="2" applyNumberFormat="1" applyFont="1" applyBorder="1" applyAlignment="1" applyProtection="1">
      <alignment vertical="center" wrapText="1"/>
    </xf>
    <xf numFmtId="49" fontId="3" fillId="0" borderId="35" xfId="2" applyNumberFormat="1" applyFont="1" applyBorder="1" applyAlignment="1" applyProtection="1">
      <alignment horizontal="center" vertical="center" wrapText="1"/>
    </xf>
    <xf numFmtId="49" fontId="3" fillId="0" borderId="33" xfId="2" applyNumberFormat="1" applyFont="1" applyBorder="1" applyAlignment="1" applyProtection="1">
      <alignment vertical="center" wrapText="1"/>
    </xf>
    <xf numFmtId="49" fontId="3" fillId="0" borderId="32" xfId="2" applyNumberFormat="1" applyFont="1" applyBorder="1" applyAlignment="1" applyProtection="1">
      <alignment vertical="center" wrapText="1"/>
    </xf>
    <xf numFmtId="49" fontId="3" fillId="0" borderId="35" xfId="2" applyNumberFormat="1" applyFont="1" applyBorder="1" applyAlignment="1" applyProtection="1">
      <alignment vertical="center" wrapText="1"/>
    </xf>
    <xf numFmtId="49" fontId="3" fillId="0" borderId="56" xfId="2" applyNumberFormat="1" applyFont="1" applyBorder="1" applyAlignment="1" applyProtection="1">
      <alignment horizontal="center" vertical="center"/>
    </xf>
    <xf numFmtId="49" fontId="3" fillId="0" borderId="1" xfId="2" applyNumberFormat="1" applyFont="1" applyBorder="1" applyProtection="1">
      <alignment vertical="center"/>
    </xf>
    <xf numFmtId="49" fontId="13" fillId="0" borderId="24" xfId="0" applyNumberFormat="1" applyFont="1" applyBorder="1" applyProtection="1">
      <alignment vertical="center"/>
    </xf>
    <xf numFmtId="49" fontId="3" fillId="0" borderId="24" xfId="2" applyNumberFormat="1" applyFont="1" applyBorder="1" applyAlignment="1" applyProtection="1">
      <alignment horizontal="center" vertical="center" wrapText="1"/>
    </xf>
    <xf numFmtId="49" fontId="3" fillId="0" borderId="25" xfId="2" applyNumberFormat="1" applyFont="1" applyBorder="1" applyAlignment="1" applyProtection="1">
      <alignment vertical="center" wrapText="1"/>
    </xf>
    <xf numFmtId="49" fontId="3" fillId="0" borderId="1" xfId="2" applyNumberFormat="1" applyFont="1" applyBorder="1" applyAlignment="1" applyProtection="1">
      <alignment vertical="center" wrapText="1"/>
    </xf>
    <xf numFmtId="49" fontId="3" fillId="0" borderId="24" xfId="2" applyNumberFormat="1" applyFont="1" applyBorder="1" applyAlignment="1" applyProtection="1">
      <alignment vertical="center" wrapText="1"/>
    </xf>
    <xf numFmtId="0" fontId="23" fillId="5" borderId="0" xfId="2" applyFont="1" applyFill="1" applyProtection="1">
      <alignment vertical="center"/>
    </xf>
    <xf numFmtId="49" fontId="3" fillId="0" borderId="38" xfId="2" applyNumberFormat="1" applyFont="1" applyBorder="1" applyAlignment="1" applyProtection="1">
      <alignment horizontal="center" vertical="center"/>
    </xf>
    <xf numFmtId="49" fontId="3" fillId="0" borderId="40" xfId="2" applyNumberFormat="1" applyFont="1" applyBorder="1" applyAlignment="1" applyProtection="1">
      <alignment horizontal="center" vertical="center"/>
    </xf>
    <xf numFmtId="49" fontId="3" fillId="0" borderId="35" xfId="2" applyNumberFormat="1" applyFont="1" applyBorder="1" applyAlignment="1" applyProtection="1">
      <alignment horizontal="center" vertical="center"/>
    </xf>
    <xf numFmtId="183" fontId="3" fillId="0" borderId="0" xfId="1" applyNumberFormat="1" applyFont="1" applyAlignment="1" applyProtection="1">
      <alignment horizontal="left" vertical="center"/>
    </xf>
    <xf numFmtId="49" fontId="3" fillId="0" borderId="42" xfId="2" applyNumberFormat="1" applyFont="1" applyBorder="1" applyAlignment="1" applyProtection="1">
      <alignment horizontal="center" vertical="center"/>
    </xf>
    <xf numFmtId="49" fontId="3" fillId="0" borderId="40" xfId="2" applyNumberFormat="1" applyFont="1" applyBorder="1" applyAlignment="1" applyProtection="1">
      <alignment horizontal="center" vertical="center" wrapText="1"/>
    </xf>
    <xf numFmtId="49" fontId="3" fillId="0" borderId="49" xfId="2" applyNumberFormat="1" applyFont="1" applyBorder="1" applyAlignment="1" applyProtection="1">
      <alignment horizontal="center" vertical="center"/>
    </xf>
    <xf numFmtId="176" fontId="3" fillId="0" borderId="15"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3" fillId="0" borderId="23" xfId="2" applyNumberFormat="1" applyFont="1" applyBorder="1" applyAlignment="1" applyProtection="1">
      <alignment vertical="center"/>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40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0000"/>
      <color rgb="FFCCEDFC"/>
      <color rgb="FF000000"/>
      <color rgb="FFA5A5A5"/>
      <color rgb="FFEEAAFC"/>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E490"/>
  <sheetViews>
    <sheetView showGridLines="0" tabSelected="1" topLeftCell="B1" zoomScaleNormal="100" zoomScaleSheetLayoutView="80" workbookViewId="0">
      <selection activeCell="B1" sqref="B1"/>
    </sheetView>
  </sheetViews>
  <sheetFormatPr defaultRowHeight="13.5" x14ac:dyDescent="0.15"/>
  <cols>
    <col min="1" max="1" width="10.375" style="46" hidden="1" customWidth="1"/>
    <col min="2" max="3" width="1.625" style="46" customWidth="1"/>
    <col min="4" max="5" width="5.625" style="46" customWidth="1"/>
    <col min="6" max="7" width="6.375" style="46" customWidth="1"/>
    <col min="8" max="8" width="5.625" style="46" customWidth="1"/>
    <col min="9" max="9" width="1.625" style="46" customWidth="1"/>
    <col min="10" max="10" width="5.125" style="46" customWidth="1"/>
    <col min="11" max="11" width="9.625" style="46" customWidth="1"/>
    <col min="12" max="12" width="5.625" style="46" customWidth="1"/>
    <col min="13" max="13" width="5.125" style="46" customWidth="1"/>
    <col min="14" max="15" width="7.375" style="46" customWidth="1"/>
    <col min="16" max="16" width="7.625" style="46" customWidth="1"/>
    <col min="17" max="19" width="6.625" style="46" customWidth="1"/>
    <col min="20" max="20" width="20.625" style="46" customWidth="1"/>
    <col min="21" max="25" width="6.625" style="46" customWidth="1"/>
    <col min="26" max="26" width="2.625" style="46" customWidth="1"/>
    <col min="27" max="27" width="3.625" style="46" customWidth="1"/>
    <col min="28" max="29" width="5.625" style="46" hidden="1" customWidth="1"/>
    <col min="30" max="31" width="6.625" style="46" hidden="1" customWidth="1"/>
    <col min="32" max="16384" width="9" style="46"/>
  </cols>
  <sheetData>
    <row r="1" spans="1:27" ht="30" customHeight="1" x14ac:dyDescent="0.15">
      <c r="A1" s="270" t="s">
        <v>56</v>
      </c>
      <c r="B1" s="44"/>
      <c r="C1" s="45" t="s">
        <v>466</v>
      </c>
      <c r="D1" s="45"/>
      <c r="Q1" s="47"/>
      <c r="R1" s="47"/>
      <c r="T1" s="48"/>
      <c r="U1" s="48"/>
      <c r="V1" s="48"/>
      <c r="W1" s="269" t="s">
        <v>504</v>
      </c>
      <c r="X1" s="49"/>
      <c r="Y1" s="49"/>
      <c r="Z1" s="49"/>
      <c r="AA1" s="47"/>
    </row>
    <row r="2" spans="1:27" ht="15" hidden="1" customHeight="1" x14ac:dyDescent="0.15">
      <c r="A2" s="270" t="s">
        <v>503</v>
      </c>
      <c r="B2" s="44"/>
      <c r="C2" s="50"/>
      <c r="D2" s="50"/>
      <c r="AA2" s="47"/>
    </row>
    <row r="3" spans="1:27" ht="30" customHeight="1" x14ac:dyDescent="0.15">
      <c r="A3" s="271" t="s">
        <v>505</v>
      </c>
      <c r="B3" s="51"/>
      <c r="C3" s="46" t="s">
        <v>467</v>
      </c>
      <c r="AA3" s="47"/>
    </row>
    <row r="4" spans="1:27" ht="5.25" customHeight="1" x14ac:dyDescent="0.15">
      <c r="A4" s="51"/>
      <c r="B4" s="51"/>
      <c r="C4" s="52"/>
      <c r="D4" s="53"/>
      <c r="E4" s="53"/>
      <c r="F4" s="53"/>
      <c r="G4" s="53"/>
      <c r="H4" s="53"/>
      <c r="I4" s="53"/>
      <c r="J4" s="53"/>
      <c r="K4" s="53"/>
      <c r="L4" s="53"/>
      <c r="M4" s="53"/>
      <c r="N4" s="53"/>
      <c r="O4" s="53"/>
      <c r="P4" s="53"/>
      <c r="Q4" s="53"/>
      <c r="R4" s="53"/>
      <c r="S4" s="53"/>
      <c r="T4" s="53"/>
      <c r="U4" s="53"/>
      <c r="V4" s="53"/>
      <c r="W4" s="53"/>
      <c r="X4" s="53"/>
      <c r="Y4" s="53"/>
      <c r="Z4" s="54"/>
    </row>
    <row r="5" spans="1:27" ht="15" customHeight="1" x14ac:dyDescent="0.15">
      <c r="A5" s="51"/>
      <c r="B5" s="55"/>
      <c r="C5" s="56" t="s">
        <v>47</v>
      </c>
      <c r="D5" s="57"/>
      <c r="E5" s="57"/>
      <c r="F5" s="57"/>
      <c r="G5" s="57"/>
      <c r="H5" s="57"/>
      <c r="I5" s="57"/>
      <c r="J5" s="57"/>
      <c r="K5" s="57"/>
      <c r="L5" s="57"/>
      <c r="M5" s="57"/>
      <c r="N5" s="57"/>
      <c r="O5" s="57"/>
      <c r="P5" s="57"/>
      <c r="Q5" s="57"/>
      <c r="R5" s="57"/>
      <c r="S5" s="57"/>
      <c r="T5" s="57"/>
      <c r="U5" s="57"/>
      <c r="V5" s="57"/>
      <c r="W5" s="57"/>
      <c r="X5" s="57"/>
      <c r="Y5" s="57"/>
      <c r="Z5" s="58"/>
    </row>
    <row r="6" spans="1:27" ht="15" customHeight="1" x14ac:dyDescent="0.15">
      <c r="A6" s="51"/>
      <c r="B6" s="51"/>
      <c r="C6" s="56" t="s">
        <v>12</v>
      </c>
      <c r="D6" s="57"/>
      <c r="E6" s="57"/>
      <c r="F6" s="57"/>
      <c r="G6" s="57"/>
      <c r="H6" s="57"/>
      <c r="I6" s="57"/>
      <c r="J6" s="57"/>
      <c r="K6" s="57"/>
      <c r="L6" s="57"/>
      <c r="M6" s="57"/>
      <c r="N6" s="57"/>
      <c r="O6" s="57"/>
      <c r="P6" s="57"/>
      <c r="Q6" s="57"/>
      <c r="R6" s="57"/>
      <c r="S6" s="57"/>
      <c r="T6" s="57"/>
      <c r="U6" s="57"/>
      <c r="V6" s="57"/>
      <c r="W6" s="57"/>
      <c r="X6" s="57"/>
      <c r="Y6" s="57"/>
      <c r="Z6" s="58"/>
    </row>
    <row r="7" spans="1:27" ht="15" customHeight="1" x14ac:dyDescent="0.15">
      <c r="A7" s="51"/>
      <c r="B7" s="51"/>
      <c r="C7" s="56" t="s">
        <v>13</v>
      </c>
      <c r="D7" s="57"/>
      <c r="E7" s="57"/>
      <c r="F7" s="57"/>
      <c r="G7" s="57"/>
      <c r="H7" s="57"/>
      <c r="I7" s="57"/>
      <c r="J7" s="57"/>
      <c r="K7" s="57"/>
      <c r="L7" s="57"/>
      <c r="M7" s="57"/>
      <c r="N7" s="57"/>
      <c r="O7" s="57"/>
      <c r="P7" s="57"/>
      <c r="Q7" s="57"/>
      <c r="R7" s="57"/>
      <c r="S7" s="57"/>
      <c r="T7" s="57"/>
      <c r="U7" s="57"/>
      <c r="V7" s="57"/>
      <c r="W7" s="57"/>
      <c r="X7" s="57"/>
      <c r="Y7" s="57"/>
      <c r="Z7" s="58"/>
    </row>
    <row r="8" spans="1:27" ht="15" hidden="1" customHeight="1" x14ac:dyDescent="0.15">
      <c r="A8" s="51"/>
      <c r="B8" s="51"/>
      <c r="C8" s="56"/>
      <c r="D8" s="57"/>
      <c r="E8" s="57"/>
      <c r="F8" s="57"/>
      <c r="G8" s="57"/>
      <c r="H8" s="57"/>
      <c r="I8" s="57"/>
      <c r="J8" s="57"/>
      <c r="K8" s="57"/>
      <c r="L8" s="57"/>
      <c r="M8" s="57"/>
      <c r="N8" s="57"/>
      <c r="O8" s="57"/>
      <c r="P8" s="57"/>
      <c r="Q8" s="57"/>
      <c r="R8" s="57"/>
      <c r="S8" s="57"/>
      <c r="T8" s="57"/>
      <c r="U8" s="57"/>
      <c r="V8" s="57"/>
      <c r="W8" s="57"/>
      <c r="X8" s="57"/>
      <c r="Y8" s="57"/>
      <c r="Z8" s="58"/>
    </row>
    <row r="9" spans="1:27" ht="5.25" customHeight="1" x14ac:dyDescent="0.15">
      <c r="A9" s="51"/>
      <c r="B9" s="51"/>
      <c r="C9" s="59"/>
      <c r="D9" s="60"/>
      <c r="E9" s="60"/>
      <c r="F9" s="60"/>
      <c r="G9" s="60"/>
      <c r="H9" s="60"/>
      <c r="I9" s="60"/>
      <c r="J9" s="60"/>
      <c r="K9" s="60"/>
      <c r="L9" s="60"/>
      <c r="M9" s="60"/>
      <c r="N9" s="60"/>
      <c r="O9" s="60"/>
      <c r="P9" s="60"/>
      <c r="Q9" s="60"/>
      <c r="R9" s="60"/>
      <c r="S9" s="60"/>
      <c r="T9" s="60"/>
      <c r="U9" s="60"/>
      <c r="V9" s="60"/>
      <c r="W9" s="60"/>
      <c r="X9" s="60"/>
      <c r="Y9" s="60"/>
      <c r="Z9" s="61"/>
    </row>
    <row r="10" spans="1:27" ht="30" customHeight="1" x14ac:dyDescent="0.15">
      <c r="A10" s="51"/>
      <c r="B10" s="51"/>
    </row>
    <row r="11" spans="1:27" ht="15" hidden="1" customHeight="1" x14ac:dyDescent="0.15">
      <c r="A11" s="51"/>
      <c r="B11" s="51"/>
    </row>
    <row r="12" spans="1:27" ht="15" hidden="1" customHeight="1" x14ac:dyDescent="0.15">
      <c r="A12" s="51"/>
      <c r="B12" s="51"/>
    </row>
    <row r="13" spans="1:27" ht="20.100000000000001" customHeight="1" x14ac:dyDescent="0.15">
      <c r="A13" s="51"/>
      <c r="B13" s="51"/>
      <c r="C13" s="62" t="s">
        <v>32</v>
      </c>
      <c r="D13" s="63"/>
      <c r="E13" s="63"/>
      <c r="F13" s="63"/>
      <c r="G13" s="63"/>
      <c r="H13" s="64"/>
    </row>
    <row r="14" spans="1:27" ht="15" customHeight="1" x14ac:dyDescent="0.15">
      <c r="A14" s="51"/>
      <c r="B14" s="51"/>
      <c r="C14" s="65"/>
      <c r="D14" s="66"/>
      <c r="E14" s="66"/>
      <c r="F14" s="66"/>
      <c r="G14" s="66"/>
      <c r="H14" s="66"/>
      <c r="I14" s="67"/>
      <c r="J14" s="67"/>
      <c r="K14" s="67"/>
      <c r="L14" s="67"/>
      <c r="M14" s="67"/>
      <c r="N14" s="67"/>
      <c r="O14" s="67"/>
      <c r="P14" s="67"/>
      <c r="Q14" s="67"/>
      <c r="R14" s="67"/>
      <c r="S14" s="67"/>
      <c r="T14" s="67"/>
      <c r="U14" s="67"/>
      <c r="V14" s="67"/>
      <c r="W14" s="67"/>
      <c r="X14" s="67"/>
      <c r="Y14" s="67"/>
      <c r="Z14" s="68"/>
    </row>
    <row r="15" spans="1:27" ht="15.75" hidden="1" customHeight="1" x14ac:dyDescent="0.15">
      <c r="A15" s="51"/>
      <c r="B15" s="51"/>
      <c r="C15" s="69"/>
      <c r="D15" s="70"/>
      <c r="E15" s="71"/>
      <c r="F15" s="71"/>
      <c r="G15" s="71"/>
      <c r="H15" s="71"/>
      <c r="I15" s="72"/>
      <c r="J15" s="73"/>
      <c r="K15" s="73"/>
      <c r="L15" s="73"/>
      <c r="M15" s="73"/>
      <c r="N15" s="73"/>
      <c r="O15" s="73"/>
      <c r="P15" s="73"/>
      <c r="Q15" s="73"/>
      <c r="R15" s="73"/>
      <c r="S15" s="73"/>
      <c r="T15" s="73"/>
      <c r="U15" s="73"/>
      <c r="V15" s="73"/>
      <c r="W15" s="73"/>
      <c r="X15" s="73"/>
      <c r="Y15" s="73"/>
      <c r="Z15" s="74"/>
    </row>
    <row r="16" spans="1:27" ht="15.75" hidden="1" customHeight="1" x14ac:dyDescent="0.15">
      <c r="A16" s="51"/>
      <c r="B16" s="51"/>
      <c r="C16" s="69"/>
      <c r="D16" s="70"/>
      <c r="E16" s="75"/>
      <c r="F16" s="75"/>
      <c r="G16" s="75"/>
      <c r="H16" s="75"/>
      <c r="I16" s="72"/>
      <c r="J16" s="76"/>
      <c r="K16" s="76"/>
      <c r="L16" s="76"/>
      <c r="M16" s="76"/>
      <c r="N16" s="76"/>
      <c r="O16" s="76"/>
      <c r="P16" s="76"/>
      <c r="Q16" s="76"/>
      <c r="R16" s="76"/>
      <c r="S16" s="76"/>
      <c r="T16" s="76"/>
      <c r="U16" s="76"/>
      <c r="V16" s="76"/>
      <c r="W16" s="76"/>
      <c r="X16" s="76"/>
      <c r="Y16" s="76"/>
      <c r="Z16" s="74"/>
    </row>
    <row r="17" spans="1:26" ht="15.75" hidden="1" customHeight="1" x14ac:dyDescent="0.15">
      <c r="A17" s="51"/>
      <c r="B17" s="51"/>
      <c r="C17" s="69"/>
      <c r="D17" s="70"/>
      <c r="E17" s="75"/>
      <c r="F17" s="75"/>
      <c r="G17" s="75"/>
      <c r="H17" s="75"/>
      <c r="I17" s="72"/>
      <c r="J17" s="76"/>
      <c r="K17" s="76"/>
      <c r="L17" s="76"/>
      <c r="M17" s="76"/>
      <c r="N17" s="76"/>
      <c r="O17" s="76"/>
      <c r="P17" s="76"/>
      <c r="Q17" s="76"/>
      <c r="R17" s="76"/>
      <c r="S17" s="76"/>
      <c r="T17" s="76"/>
      <c r="U17" s="76"/>
      <c r="V17" s="76"/>
      <c r="W17" s="76"/>
      <c r="X17" s="76"/>
      <c r="Y17" s="76"/>
      <c r="Z17" s="74"/>
    </row>
    <row r="18" spans="1:26" ht="15.75" hidden="1" customHeight="1" x14ac:dyDescent="0.15">
      <c r="A18" s="51"/>
      <c r="B18" s="51"/>
      <c r="C18" s="69"/>
      <c r="D18" s="70"/>
      <c r="E18" s="75"/>
      <c r="F18" s="75"/>
      <c r="G18" s="75"/>
      <c r="H18" s="75"/>
      <c r="I18" s="72"/>
      <c r="J18" s="76"/>
      <c r="K18" s="76"/>
      <c r="L18" s="76"/>
      <c r="M18" s="76"/>
      <c r="N18" s="76"/>
      <c r="O18" s="76"/>
      <c r="P18" s="76"/>
      <c r="Q18" s="76"/>
      <c r="R18" s="76"/>
      <c r="S18" s="76"/>
      <c r="T18" s="76"/>
      <c r="U18" s="76"/>
      <c r="V18" s="76"/>
      <c r="W18" s="76"/>
      <c r="X18" s="76"/>
      <c r="Y18" s="76"/>
      <c r="Z18" s="74"/>
    </row>
    <row r="19" spans="1:26" ht="15.75" hidden="1" customHeight="1" x14ac:dyDescent="0.15">
      <c r="A19" s="51"/>
      <c r="B19" s="51"/>
      <c r="C19" s="69"/>
      <c r="D19" s="70"/>
      <c r="E19" s="75"/>
      <c r="F19" s="75"/>
      <c r="G19" s="75"/>
      <c r="H19" s="75"/>
      <c r="I19" s="72"/>
      <c r="J19" s="76"/>
      <c r="K19" s="76"/>
      <c r="L19" s="76"/>
      <c r="M19" s="76"/>
      <c r="N19" s="76"/>
      <c r="O19" s="76"/>
      <c r="P19" s="76"/>
      <c r="Q19" s="76"/>
      <c r="R19" s="76"/>
      <c r="S19" s="76"/>
      <c r="T19" s="76"/>
      <c r="U19" s="76"/>
      <c r="V19" s="76"/>
      <c r="W19" s="76"/>
      <c r="X19" s="76"/>
      <c r="Y19" s="76"/>
      <c r="Z19" s="74"/>
    </row>
    <row r="20" spans="1:26" ht="20.100000000000001" customHeight="1" x14ac:dyDescent="0.15">
      <c r="A20" s="51">
        <f>IFERROR(IF(TRIM($I20)="",1001,0),3)</f>
        <v>1001</v>
      </c>
      <c r="B20" s="51"/>
      <c r="C20" s="69"/>
      <c r="D20" s="70">
        <v>1</v>
      </c>
      <c r="E20" s="46" t="s">
        <v>0</v>
      </c>
      <c r="I20" s="23"/>
      <c r="J20" s="23"/>
      <c r="K20" s="23"/>
      <c r="L20" s="23"/>
      <c r="M20" s="23"/>
      <c r="N20" s="75"/>
      <c r="O20" s="75"/>
      <c r="P20" s="75"/>
      <c r="Q20" s="75"/>
      <c r="R20" s="75"/>
      <c r="S20" s="75"/>
      <c r="T20" s="75"/>
      <c r="U20" s="75"/>
      <c r="V20" s="75"/>
      <c r="W20" s="75"/>
      <c r="X20" s="75"/>
      <c r="Y20" s="75"/>
      <c r="Z20" s="74"/>
    </row>
    <row r="21" spans="1:26" ht="20.100000000000001" customHeight="1" x14ac:dyDescent="0.15">
      <c r="A21" s="51"/>
      <c r="B21" s="51"/>
      <c r="C21" s="69"/>
      <c r="D21" s="70"/>
      <c r="E21" s="75"/>
      <c r="F21" s="75"/>
      <c r="G21" s="75"/>
      <c r="H21" s="75"/>
      <c r="I21" s="72"/>
      <c r="J21" s="77" t="s">
        <v>45</v>
      </c>
      <c r="K21" s="76"/>
      <c r="L21" s="76"/>
      <c r="M21" s="76"/>
      <c r="N21" s="76"/>
      <c r="O21" s="76"/>
      <c r="P21" s="76"/>
      <c r="Q21" s="76"/>
      <c r="R21" s="76"/>
      <c r="S21" s="76"/>
      <c r="T21" s="76"/>
      <c r="U21" s="76"/>
      <c r="V21" s="76"/>
      <c r="W21" s="76"/>
      <c r="X21" s="76"/>
      <c r="Y21" s="76"/>
      <c r="Z21" s="74"/>
    </row>
    <row r="22" spans="1:26" ht="20.100000000000001" customHeight="1" x14ac:dyDescent="0.15">
      <c r="A22" s="51">
        <f>IFERROR(IF(AND(TRIM($I22)&lt;&gt;"", OR(ISERROR(FIND("@"&amp;LEFT($I22,3)&amp;"@", 都道府県3))=FALSE, ISERROR(FIND("@"&amp;LEFT($I22,4)&amp;"@",都道府県4))=FALSE))=FALSE,1001,0),3)</f>
        <v>1001</v>
      </c>
      <c r="B22" s="51"/>
      <c r="C22" s="69"/>
      <c r="D22" s="70">
        <v>2</v>
      </c>
      <c r="E22" s="46" t="s">
        <v>25</v>
      </c>
      <c r="I22" s="20"/>
      <c r="J22" s="20"/>
      <c r="K22" s="20"/>
      <c r="L22" s="20"/>
      <c r="M22" s="20"/>
      <c r="N22" s="20"/>
      <c r="O22" s="20"/>
      <c r="P22" s="20"/>
      <c r="Q22" s="20"/>
      <c r="R22" s="20"/>
      <c r="S22" s="20"/>
      <c r="T22" s="20"/>
      <c r="U22" s="20"/>
      <c r="V22" s="20"/>
      <c r="W22" s="20"/>
      <c r="X22" s="20"/>
      <c r="Y22" s="20"/>
      <c r="Z22" s="74"/>
    </row>
    <row r="23" spans="1:26" ht="20.100000000000001" customHeight="1" x14ac:dyDescent="0.15">
      <c r="A23" s="51"/>
      <c r="B23" s="51"/>
      <c r="C23" s="69"/>
      <c r="D23" s="70"/>
      <c r="E23" s="75"/>
      <c r="F23" s="75"/>
      <c r="G23" s="75"/>
      <c r="H23" s="75"/>
      <c r="I23" s="72"/>
      <c r="J23" s="77" t="s">
        <v>8</v>
      </c>
      <c r="K23" s="76"/>
      <c r="L23" s="76"/>
      <c r="M23" s="76"/>
      <c r="N23" s="76"/>
      <c r="O23" s="76"/>
      <c r="P23" s="76"/>
      <c r="Q23" s="76"/>
      <c r="R23" s="76"/>
      <c r="S23" s="76"/>
      <c r="T23" s="76"/>
      <c r="U23" s="76"/>
      <c r="V23" s="76"/>
      <c r="W23" s="76"/>
      <c r="X23" s="76"/>
      <c r="Y23" s="76"/>
      <c r="Z23" s="74"/>
    </row>
    <row r="24" spans="1:26" ht="20.100000000000001" customHeight="1" x14ac:dyDescent="0.15">
      <c r="A24" s="51">
        <f>IFERROR(IF(TRIM($I24)="",1001,0),3)</f>
        <v>1001</v>
      </c>
      <c r="B24" s="51"/>
      <c r="C24" s="69"/>
      <c r="D24" s="70">
        <v>3</v>
      </c>
      <c r="E24" s="46" t="s">
        <v>33</v>
      </c>
      <c r="I24" s="21"/>
      <c r="J24" s="21"/>
      <c r="K24" s="21"/>
      <c r="L24" s="21"/>
      <c r="M24" s="21"/>
      <c r="N24" s="21"/>
      <c r="O24" s="21"/>
      <c r="P24" s="21"/>
      <c r="Q24" s="21"/>
      <c r="R24" s="21"/>
      <c r="S24" s="21"/>
      <c r="T24" s="21"/>
      <c r="U24" s="21"/>
      <c r="V24" s="21"/>
      <c r="W24" s="21"/>
      <c r="X24" s="21"/>
      <c r="Y24" s="21"/>
      <c r="Z24" s="74"/>
    </row>
    <row r="25" spans="1:26" ht="20.100000000000001" customHeight="1" x14ac:dyDescent="0.15">
      <c r="A25" s="51"/>
      <c r="B25" s="51"/>
      <c r="C25" s="78"/>
      <c r="D25" s="75"/>
      <c r="E25" s="75"/>
      <c r="F25" s="75"/>
      <c r="G25" s="75"/>
      <c r="H25" s="75"/>
      <c r="I25" s="72"/>
      <c r="J25" s="77" t="s">
        <v>42</v>
      </c>
      <c r="K25" s="76"/>
      <c r="L25" s="76"/>
      <c r="M25" s="76"/>
      <c r="N25" s="76"/>
      <c r="O25" s="76"/>
      <c r="P25" s="76"/>
      <c r="Q25" s="76"/>
      <c r="R25" s="76"/>
      <c r="S25" s="76"/>
      <c r="T25" s="76"/>
      <c r="U25" s="76"/>
      <c r="V25" s="76"/>
      <c r="W25" s="76"/>
      <c r="X25" s="76"/>
      <c r="Y25" s="76"/>
      <c r="Z25" s="74"/>
    </row>
    <row r="26" spans="1:26" ht="20.100000000000001" customHeight="1" x14ac:dyDescent="0.15">
      <c r="A26" s="51">
        <f>IFERROR(IF(TRIM($I26)="",1001,0),3)</f>
        <v>1001</v>
      </c>
      <c r="B26" s="51"/>
      <c r="C26" s="69"/>
      <c r="D26" s="70">
        <v>4</v>
      </c>
      <c r="E26" s="46" t="s">
        <v>1</v>
      </c>
      <c r="I26" s="21"/>
      <c r="J26" s="21"/>
      <c r="K26" s="21"/>
      <c r="L26" s="21"/>
      <c r="M26" s="21"/>
      <c r="N26" s="21"/>
      <c r="O26" s="21"/>
      <c r="P26" s="21"/>
      <c r="Q26" s="21"/>
      <c r="R26" s="21"/>
      <c r="S26" s="21"/>
      <c r="T26" s="21"/>
      <c r="U26" s="21"/>
      <c r="V26" s="21"/>
      <c r="W26" s="21"/>
      <c r="X26" s="21"/>
      <c r="Y26" s="21"/>
      <c r="Z26" s="74"/>
    </row>
    <row r="27" spans="1:26" ht="20.100000000000001" customHeight="1" x14ac:dyDescent="0.15">
      <c r="A27" s="51"/>
      <c r="B27" s="51"/>
      <c r="C27" s="78"/>
      <c r="D27" s="75"/>
      <c r="E27" s="75"/>
      <c r="F27" s="75"/>
      <c r="G27" s="75"/>
      <c r="H27" s="75"/>
      <c r="I27" s="72"/>
      <c r="J27" s="77" t="s">
        <v>43</v>
      </c>
      <c r="K27" s="76"/>
      <c r="L27" s="76"/>
      <c r="M27" s="76"/>
      <c r="N27" s="76"/>
      <c r="O27" s="76"/>
      <c r="P27" s="76"/>
      <c r="Q27" s="79"/>
      <c r="R27" s="76"/>
      <c r="S27" s="76"/>
      <c r="T27" s="76"/>
      <c r="U27" s="76"/>
      <c r="V27" s="76"/>
      <c r="W27" s="76"/>
      <c r="X27" s="76"/>
      <c r="Y27" s="76"/>
      <c r="Z27" s="80"/>
    </row>
    <row r="28" spans="1:26" ht="20.100000000000001" customHeight="1" x14ac:dyDescent="0.15">
      <c r="A28" s="51">
        <f>IFERROR(IF(TRIM($I28)="",1001,0),3)</f>
        <v>1001</v>
      </c>
      <c r="B28" s="51"/>
      <c r="C28" s="69"/>
      <c r="D28" s="70">
        <v>5</v>
      </c>
      <c r="E28" s="46" t="s">
        <v>9</v>
      </c>
      <c r="I28" s="21"/>
      <c r="J28" s="21"/>
      <c r="K28" s="21"/>
      <c r="L28" s="21"/>
      <c r="M28" s="21"/>
      <c r="N28" s="21"/>
      <c r="O28" s="21"/>
      <c r="P28" s="21"/>
      <c r="Q28" s="21"/>
      <c r="R28" s="21"/>
      <c r="S28" s="21"/>
      <c r="T28" s="21"/>
      <c r="U28" s="21"/>
      <c r="V28" s="21"/>
      <c r="W28" s="21"/>
      <c r="X28" s="21"/>
      <c r="Y28" s="21"/>
      <c r="Z28" s="74"/>
    </row>
    <row r="29" spans="1:26" ht="20.100000000000001" customHeight="1" x14ac:dyDescent="0.15">
      <c r="A29" s="51"/>
      <c r="B29" s="51"/>
      <c r="C29" s="78"/>
      <c r="D29" s="75"/>
      <c r="E29" s="75"/>
      <c r="F29" s="75"/>
      <c r="G29" s="75"/>
      <c r="H29" s="75"/>
      <c r="I29" s="72"/>
      <c r="J29" s="77" t="s">
        <v>38</v>
      </c>
      <c r="K29" s="76"/>
      <c r="L29" s="76"/>
      <c r="M29" s="76"/>
      <c r="N29" s="76"/>
      <c r="O29" s="76"/>
      <c r="P29" s="76"/>
      <c r="Q29" s="76"/>
      <c r="R29" s="76"/>
      <c r="S29" s="76"/>
      <c r="T29" s="76"/>
      <c r="U29" s="76"/>
      <c r="V29" s="76"/>
      <c r="W29" s="76"/>
      <c r="X29" s="76"/>
      <c r="Y29" s="76"/>
      <c r="Z29" s="80"/>
    </row>
    <row r="30" spans="1:26" ht="20.100000000000001" customHeight="1" x14ac:dyDescent="0.15">
      <c r="A30" s="51">
        <f>IFERROR(IF(OR(TRIM($I30)="", NOT(OR(IFERROR(SEARCH(" ",$I30),0)&gt;0, IFERROR(SEARCH("　",$I30),0)&gt;0))),1001,0),3)</f>
        <v>1001</v>
      </c>
      <c r="B30" s="51"/>
      <c r="C30" s="69"/>
      <c r="D30" s="70">
        <v>6</v>
      </c>
      <c r="E30" s="46" t="s">
        <v>34</v>
      </c>
      <c r="I30" s="21"/>
      <c r="J30" s="21"/>
      <c r="K30" s="21"/>
      <c r="L30" s="21"/>
      <c r="M30" s="21"/>
      <c r="N30" s="21"/>
      <c r="O30" s="21"/>
      <c r="P30" s="21"/>
      <c r="Q30" s="21"/>
      <c r="R30" s="21"/>
      <c r="S30" s="21"/>
      <c r="T30" s="21"/>
      <c r="U30" s="21"/>
      <c r="V30" s="21"/>
      <c r="W30" s="21"/>
      <c r="X30" s="21"/>
      <c r="Y30" s="21"/>
      <c r="Z30" s="74"/>
    </row>
    <row r="31" spans="1:26" ht="20.100000000000001" customHeight="1" x14ac:dyDescent="0.15">
      <c r="A31" s="51"/>
      <c r="B31" s="51"/>
      <c r="C31" s="78"/>
      <c r="D31" s="75"/>
      <c r="E31" s="75"/>
      <c r="F31" s="75"/>
      <c r="G31" s="75"/>
      <c r="H31" s="75"/>
      <c r="I31" s="81"/>
      <c r="J31" s="77" t="s">
        <v>30</v>
      </c>
      <c r="K31" s="77"/>
      <c r="L31" s="77"/>
      <c r="M31" s="77"/>
      <c r="N31" s="77"/>
      <c r="O31" s="77"/>
      <c r="P31" s="77"/>
      <c r="Q31" s="77"/>
      <c r="R31" s="77"/>
      <c r="S31" s="77"/>
      <c r="T31" s="77"/>
      <c r="U31" s="77"/>
      <c r="V31" s="77"/>
      <c r="W31" s="77"/>
      <c r="X31" s="77"/>
      <c r="Y31" s="77"/>
      <c r="Z31" s="80"/>
    </row>
    <row r="32" spans="1:26" ht="20.100000000000001" customHeight="1" x14ac:dyDescent="0.15">
      <c r="A32" s="51">
        <f>IFERROR(IF(OR(TRIM($I32)="", NOT(OR(IFERROR(SEARCH(" ",$I32),0)&gt;0, IFERROR(SEARCH("　",$I32),0)&gt;0))),1001,0),3)</f>
        <v>1001</v>
      </c>
      <c r="B32" s="51"/>
      <c r="C32" s="69"/>
      <c r="D32" s="70">
        <v>7</v>
      </c>
      <c r="E32" s="46" t="s">
        <v>2</v>
      </c>
      <c r="I32" s="21"/>
      <c r="J32" s="21"/>
      <c r="K32" s="21"/>
      <c r="L32" s="21"/>
      <c r="M32" s="21"/>
      <c r="N32" s="21"/>
      <c r="O32" s="21"/>
      <c r="P32" s="21"/>
      <c r="Q32" s="21"/>
      <c r="R32" s="21"/>
      <c r="S32" s="21"/>
      <c r="T32" s="21"/>
      <c r="U32" s="21"/>
      <c r="V32" s="21"/>
      <c r="W32" s="21"/>
      <c r="X32" s="21"/>
      <c r="Y32" s="21"/>
      <c r="Z32" s="74"/>
    </row>
    <row r="33" spans="1:27" ht="20.100000000000001" customHeight="1" x14ac:dyDescent="0.15">
      <c r="A33" s="51"/>
      <c r="B33" s="51"/>
      <c r="C33" s="78"/>
      <c r="D33" s="75"/>
      <c r="E33" s="75"/>
      <c r="F33" s="75"/>
      <c r="G33" s="75"/>
      <c r="H33" s="75"/>
      <c r="I33" s="81"/>
      <c r="J33" s="77" t="s">
        <v>5</v>
      </c>
      <c r="K33" s="77"/>
      <c r="L33" s="77"/>
      <c r="M33" s="77"/>
      <c r="N33" s="77"/>
      <c r="O33" s="77"/>
      <c r="P33" s="77"/>
      <c r="Q33" s="77"/>
      <c r="R33" s="77"/>
      <c r="S33" s="77"/>
      <c r="T33" s="77"/>
      <c r="U33" s="77"/>
      <c r="V33" s="77"/>
      <c r="W33" s="77"/>
      <c r="X33" s="77"/>
      <c r="Y33" s="77"/>
      <c r="Z33" s="74"/>
    </row>
    <row r="34" spans="1:27" ht="20.100000000000001" customHeight="1" x14ac:dyDescent="0.15">
      <c r="A34" s="51">
        <f>IFERROR(IF(NOT(AND(TRIM($I34)&lt;&gt;"",ISNUMBER(VALUE(SUBSTITUTE($I34,"-",""))), IFERROR(SEARCH("-",$I34),0)&gt;0)),1001,0),3)</f>
        <v>1001</v>
      </c>
      <c r="B34" s="51"/>
      <c r="C34" s="69"/>
      <c r="D34" s="70">
        <v>8</v>
      </c>
      <c r="E34" s="46" t="s">
        <v>3</v>
      </c>
      <c r="I34" s="21"/>
      <c r="J34" s="21"/>
      <c r="K34" s="21"/>
      <c r="L34" s="21"/>
      <c r="M34" s="21"/>
      <c r="Y34" s="76"/>
      <c r="Z34" s="74"/>
    </row>
    <row r="35" spans="1:27" ht="20.100000000000001" customHeight="1" x14ac:dyDescent="0.15">
      <c r="A35" s="51"/>
      <c r="B35" s="51"/>
      <c r="C35" s="78"/>
      <c r="D35" s="75"/>
      <c r="E35" s="75"/>
      <c r="F35" s="75"/>
      <c r="G35" s="75"/>
      <c r="H35" s="75"/>
      <c r="I35" s="72"/>
      <c r="J35" s="77" t="s">
        <v>31</v>
      </c>
      <c r="K35" s="76"/>
      <c r="L35" s="76"/>
      <c r="M35" s="76"/>
      <c r="N35" s="76"/>
      <c r="O35" s="76"/>
      <c r="P35" s="76"/>
      <c r="Q35" s="76"/>
      <c r="R35" s="76"/>
      <c r="S35" s="76"/>
      <c r="T35" s="76"/>
      <c r="U35" s="76"/>
      <c r="V35" s="76"/>
      <c r="W35" s="76"/>
      <c r="X35" s="76"/>
      <c r="Y35" s="76"/>
      <c r="Z35" s="74"/>
    </row>
    <row r="36" spans="1:27" ht="20.100000000000001" customHeight="1" x14ac:dyDescent="0.15">
      <c r="A36" s="51">
        <f>IFERROR(IF(NOT(OR($I36="0", AND(TRIM($I36)&lt;&gt;"",ISNUMBER(VALUE(SUBSTITUTE($I36,"-",""))),IFERROR(SEARCH("-",$I36),0)&gt;0))),1001,0),3)</f>
        <v>1001</v>
      </c>
      <c r="B36" s="51"/>
      <c r="C36" s="69"/>
      <c r="D36" s="70">
        <v>9</v>
      </c>
      <c r="E36" s="46" t="s">
        <v>4</v>
      </c>
      <c r="I36" s="21"/>
      <c r="J36" s="21"/>
      <c r="K36" s="21"/>
      <c r="L36" s="21"/>
      <c r="M36" s="21"/>
      <c r="N36" s="76"/>
      <c r="O36" s="76"/>
      <c r="P36" s="76"/>
      <c r="Q36" s="76"/>
      <c r="R36" s="76"/>
      <c r="S36" s="76"/>
      <c r="T36" s="7"/>
      <c r="U36" s="7"/>
      <c r="V36" s="76"/>
      <c r="W36" s="76"/>
      <c r="X36" s="76"/>
      <c r="Y36" s="76"/>
      <c r="Z36" s="74"/>
    </row>
    <row r="37" spans="1:27" ht="20.100000000000001" customHeight="1" x14ac:dyDescent="0.15">
      <c r="A37" s="51"/>
      <c r="B37" s="51"/>
      <c r="C37" s="78"/>
      <c r="D37" s="75"/>
      <c r="E37" s="75"/>
      <c r="F37" s="75"/>
      <c r="G37" s="75"/>
      <c r="H37" s="75"/>
      <c r="I37" s="72"/>
      <c r="J37" s="77" t="s">
        <v>501</v>
      </c>
      <c r="K37" s="76"/>
      <c r="L37" s="76"/>
      <c r="M37" s="76"/>
      <c r="N37" s="76"/>
      <c r="O37" s="76"/>
      <c r="P37" s="76"/>
      <c r="Q37" s="76"/>
      <c r="R37" s="76"/>
      <c r="S37" s="76"/>
      <c r="T37" s="76"/>
      <c r="U37" s="76"/>
      <c r="V37" s="76"/>
      <c r="W37" s="76"/>
      <c r="X37" s="76"/>
      <c r="Y37" s="76"/>
      <c r="Z37" s="74"/>
    </row>
    <row r="38" spans="1:27" ht="20.100000000000001" customHeight="1" x14ac:dyDescent="0.15">
      <c r="A38" s="51">
        <f>IFERROR(IF(NOT(IFERROR(SEARCH("@",$I38),0)&gt;0),1001,0),3)</f>
        <v>1001</v>
      </c>
      <c r="B38" s="51"/>
      <c r="C38" s="78"/>
      <c r="D38" s="70">
        <v>10</v>
      </c>
      <c r="E38" s="46" t="s">
        <v>26</v>
      </c>
      <c r="I38" s="21"/>
      <c r="J38" s="21"/>
      <c r="K38" s="21"/>
      <c r="L38" s="21"/>
      <c r="M38" s="21"/>
      <c r="N38" s="21"/>
      <c r="O38" s="21"/>
      <c r="P38" s="21"/>
      <c r="Q38" s="22"/>
      <c r="R38" s="21"/>
      <c r="S38" s="21"/>
      <c r="T38" s="21"/>
      <c r="U38" s="21"/>
      <c r="V38" s="21"/>
      <c r="W38" s="21"/>
      <c r="X38" s="21"/>
      <c r="Y38" s="21"/>
      <c r="Z38" s="74"/>
    </row>
    <row r="39" spans="1:27" ht="20.100000000000001" customHeight="1" x14ac:dyDescent="0.15">
      <c r="A39" s="51"/>
      <c r="B39" s="51"/>
      <c r="C39" s="78"/>
      <c r="D39" s="70"/>
      <c r="I39" s="72"/>
      <c r="J39" s="82" t="s">
        <v>497</v>
      </c>
      <c r="K39" s="83"/>
      <c r="L39" s="77"/>
      <c r="M39" s="77"/>
      <c r="N39" s="77"/>
      <c r="O39" s="77"/>
      <c r="P39" s="77"/>
      <c r="Q39" s="84"/>
      <c r="R39" s="77"/>
      <c r="S39" s="77"/>
      <c r="T39" s="77"/>
      <c r="U39" s="77"/>
      <c r="V39" s="77"/>
      <c r="W39" s="77"/>
      <c r="X39" s="77"/>
      <c r="Y39" s="77"/>
      <c r="Z39" s="75"/>
      <c r="AA39" s="85"/>
    </row>
    <row r="40" spans="1:27" ht="20.100000000000001" customHeight="1" x14ac:dyDescent="0.15">
      <c r="A40" s="51">
        <f>IFERROR(IF(AND($I40&lt;&gt;"一致する", $I40&lt;&gt;"一致しない"),1001,0),3)</f>
        <v>0</v>
      </c>
      <c r="B40" s="51"/>
      <c r="C40" s="69"/>
      <c r="D40" s="70">
        <v>11</v>
      </c>
      <c r="E40" s="46" t="s">
        <v>16</v>
      </c>
      <c r="I40" s="21" t="s">
        <v>21</v>
      </c>
      <c r="J40" s="21"/>
      <c r="K40" s="21"/>
      <c r="L40" s="21"/>
      <c r="M40" s="21"/>
      <c r="N40" s="75"/>
      <c r="O40" s="75"/>
      <c r="P40" s="75"/>
      <c r="Q40" s="75"/>
      <c r="R40" s="75"/>
      <c r="S40" s="75"/>
      <c r="T40" s="75"/>
      <c r="U40" s="75"/>
      <c r="V40" s="75"/>
      <c r="W40" s="75"/>
      <c r="X40" s="75"/>
      <c r="Y40" s="75"/>
      <c r="Z40" s="74"/>
      <c r="AA40" s="75"/>
    </row>
    <row r="41" spans="1:27" ht="20.100000000000001" customHeight="1" x14ac:dyDescent="0.15">
      <c r="A41" s="51"/>
      <c r="B41" s="51"/>
      <c r="C41" s="78"/>
      <c r="D41" s="75"/>
      <c r="E41" s="75"/>
      <c r="F41" s="75"/>
      <c r="G41" s="75"/>
      <c r="H41" s="75"/>
      <c r="I41" s="81"/>
      <c r="J41" s="86" t="s">
        <v>40</v>
      </c>
      <c r="K41" s="77"/>
      <c r="L41" s="77"/>
      <c r="M41" s="77"/>
      <c r="N41" s="77"/>
      <c r="O41" s="77"/>
      <c r="P41" s="77"/>
      <c r="Q41" s="77"/>
      <c r="R41" s="77"/>
      <c r="S41" s="77"/>
      <c r="T41" s="77"/>
      <c r="U41" s="77"/>
      <c r="V41" s="77"/>
      <c r="W41" s="77"/>
      <c r="X41" s="77"/>
      <c r="Y41" s="77"/>
      <c r="Z41" s="87"/>
      <c r="AA41" s="75"/>
    </row>
    <row r="42" spans="1:27" ht="20.100000000000001" customHeight="1" x14ac:dyDescent="0.15">
      <c r="A42" s="51"/>
      <c r="B42" s="51"/>
      <c r="C42" s="88"/>
      <c r="D42" s="89"/>
      <c r="E42" s="89"/>
      <c r="F42" s="89"/>
      <c r="G42" s="89"/>
      <c r="H42" s="89"/>
      <c r="I42" s="90"/>
      <c r="J42" s="90"/>
      <c r="K42" s="91"/>
      <c r="L42" s="90"/>
      <c r="M42" s="90"/>
      <c r="N42" s="90"/>
      <c r="O42" s="90"/>
      <c r="P42" s="90"/>
      <c r="Q42" s="90"/>
      <c r="R42" s="90"/>
      <c r="S42" s="90"/>
      <c r="T42" s="90"/>
      <c r="U42" s="90"/>
      <c r="V42" s="90"/>
      <c r="W42" s="90"/>
      <c r="X42" s="90"/>
      <c r="Y42" s="90"/>
      <c r="Z42" s="92"/>
    </row>
    <row r="43" spans="1:27" ht="15" customHeight="1" x14ac:dyDescent="0.15">
      <c r="A43" s="51"/>
      <c r="B43" s="51"/>
      <c r="C43" s="75"/>
      <c r="D43" s="75"/>
      <c r="E43" s="75"/>
      <c r="F43" s="75"/>
      <c r="G43" s="75"/>
      <c r="H43" s="75"/>
      <c r="I43" s="93"/>
      <c r="J43" s="94"/>
      <c r="K43" s="94"/>
      <c r="L43" s="94"/>
      <c r="M43" s="94"/>
      <c r="N43" s="94"/>
      <c r="O43" s="94"/>
      <c r="P43" s="94"/>
      <c r="Q43" s="94"/>
      <c r="R43" s="94"/>
      <c r="S43" s="94"/>
      <c r="T43" s="94"/>
      <c r="U43" s="94"/>
      <c r="V43" s="94"/>
      <c r="W43" s="94"/>
      <c r="X43" s="94"/>
      <c r="Y43" s="94"/>
      <c r="Z43" s="75"/>
    </row>
    <row r="44" spans="1:27" ht="15.75" hidden="1" customHeight="1" x14ac:dyDescent="0.15">
      <c r="A44" s="51"/>
      <c r="B44" s="51"/>
      <c r="C44" s="75"/>
      <c r="D44" s="75"/>
      <c r="E44" s="75"/>
      <c r="F44" s="75"/>
      <c r="G44" s="75"/>
      <c r="H44" s="75"/>
      <c r="I44" s="94"/>
      <c r="J44" s="75"/>
      <c r="K44" s="75"/>
      <c r="L44" s="75"/>
      <c r="M44" s="75"/>
      <c r="N44" s="75"/>
      <c r="O44" s="75"/>
      <c r="P44" s="75"/>
      <c r="Q44" s="75"/>
      <c r="R44" s="75"/>
      <c r="S44" s="75"/>
      <c r="T44" s="75"/>
      <c r="U44" s="75"/>
      <c r="V44" s="75"/>
      <c r="W44" s="75"/>
      <c r="X44" s="75"/>
      <c r="Y44" s="75"/>
      <c r="Z44" s="75"/>
    </row>
    <row r="45" spans="1:27" ht="15.75" hidden="1" customHeight="1" x14ac:dyDescent="0.15">
      <c r="A45" s="51"/>
      <c r="B45" s="51"/>
      <c r="C45" s="75"/>
      <c r="D45" s="75"/>
      <c r="E45" s="75"/>
      <c r="F45" s="75"/>
      <c r="G45" s="75"/>
      <c r="H45" s="75"/>
      <c r="I45" s="94"/>
      <c r="J45" s="75"/>
      <c r="K45" s="75"/>
      <c r="L45" s="75"/>
      <c r="M45" s="75"/>
      <c r="N45" s="75"/>
      <c r="O45" s="75"/>
      <c r="P45" s="75"/>
      <c r="Q45" s="75"/>
      <c r="R45" s="75"/>
      <c r="S45" s="75"/>
      <c r="T45" s="75"/>
      <c r="U45" s="75"/>
      <c r="V45" s="75"/>
      <c r="W45" s="75"/>
      <c r="X45" s="75"/>
      <c r="Y45" s="75"/>
      <c r="Z45" s="75"/>
    </row>
    <row r="46" spans="1:27" ht="15.75" hidden="1" customHeight="1" x14ac:dyDescent="0.15">
      <c r="A46" s="51"/>
      <c r="B46" s="51"/>
      <c r="C46" s="75"/>
      <c r="D46" s="75"/>
      <c r="E46" s="75"/>
      <c r="F46" s="75"/>
      <c r="G46" s="75"/>
      <c r="H46" s="75"/>
      <c r="I46" s="94"/>
      <c r="J46" s="75"/>
      <c r="K46" s="75"/>
      <c r="L46" s="75"/>
      <c r="M46" s="75"/>
      <c r="N46" s="75"/>
      <c r="O46" s="75"/>
      <c r="P46" s="75"/>
      <c r="Q46" s="75"/>
      <c r="R46" s="75"/>
      <c r="S46" s="75"/>
      <c r="T46" s="75"/>
      <c r="U46" s="75"/>
      <c r="V46" s="75"/>
      <c r="W46" s="75"/>
      <c r="X46" s="75"/>
      <c r="Y46" s="75"/>
      <c r="Z46" s="75"/>
    </row>
    <row r="47" spans="1:27" ht="15.75" hidden="1" customHeight="1" x14ac:dyDescent="0.15">
      <c r="A47" s="51"/>
      <c r="B47" s="51"/>
      <c r="C47" s="75"/>
      <c r="D47" s="75"/>
      <c r="E47" s="75"/>
      <c r="F47" s="75"/>
      <c r="G47" s="75"/>
      <c r="H47" s="75"/>
      <c r="I47" s="94"/>
      <c r="J47" s="75"/>
      <c r="K47" s="75"/>
      <c r="L47" s="75"/>
      <c r="M47" s="75"/>
      <c r="N47" s="75"/>
      <c r="O47" s="75"/>
      <c r="P47" s="75"/>
      <c r="Q47" s="75"/>
      <c r="R47" s="75"/>
      <c r="S47" s="75"/>
      <c r="T47" s="75"/>
      <c r="U47" s="75"/>
      <c r="V47" s="75"/>
      <c r="W47" s="75"/>
      <c r="X47" s="75"/>
      <c r="Y47" s="75"/>
      <c r="Z47" s="75"/>
    </row>
    <row r="48" spans="1:27" ht="15.75" hidden="1" customHeight="1" x14ac:dyDescent="0.15">
      <c r="A48" s="51"/>
      <c r="B48" s="51"/>
      <c r="C48" s="75"/>
      <c r="D48" s="75"/>
      <c r="E48" s="75"/>
      <c r="F48" s="75"/>
      <c r="G48" s="75"/>
      <c r="H48" s="75"/>
      <c r="I48" s="94"/>
      <c r="J48" s="75"/>
      <c r="K48" s="75"/>
      <c r="L48" s="75"/>
      <c r="M48" s="75"/>
      <c r="N48" s="75"/>
      <c r="O48" s="75"/>
      <c r="P48" s="75"/>
      <c r="Q48" s="75"/>
      <c r="R48" s="75"/>
      <c r="S48" s="75"/>
      <c r="T48" s="75"/>
      <c r="U48" s="75"/>
      <c r="V48" s="75"/>
      <c r="W48" s="75"/>
      <c r="X48" s="75"/>
      <c r="Y48" s="75"/>
      <c r="Z48" s="75"/>
    </row>
    <row r="49" spans="1:26" ht="15.75" hidden="1" customHeight="1" x14ac:dyDescent="0.15">
      <c r="A49" s="51"/>
      <c r="B49" s="51"/>
      <c r="C49" s="75"/>
      <c r="D49" s="75"/>
      <c r="E49" s="75"/>
      <c r="F49" s="75"/>
      <c r="G49" s="75"/>
      <c r="H49" s="75"/>
      <c r="I49" s="94"/>
      <c r="J49" s="75"/>
      <c r="K49" s="75"/>
      <c r="L49" s="75"/>
      <c r="M49" s="75"/>
      <c r="N49" s="75"/>
      <c r="O49" s="75"/>
      <c r="P49" s="75"/>
      <c r="Q49" s="75"/>
      <c r="R49" s="75"/>
      <c r="S49" s="75"/>
      <c r="T49" s="75"/>
      <c r="U49" s="75"/>
      <c r="V49" s="75"/>
      <c r="W49" s="75"/>
      <c r="X49" s="75"/>
      <c r="Y49" s="75"/>
      <c r="Z49" s="75"/>
    </row>
    <row r="50" spans="1:26" ht="15.75" hidden="1" customHeight="1" x14ac:dyDescent="0.15">
      <c r="A50" s="51"/>
      <c r="B50" s="51"/>
      <c r="C50" s="75"/>
      <c r="D50" s="75"/>
      <c r="E50" s="75"/>
      <c r="F50" s="75"/>
      <c r="G50" s="75"/>
      <c r="H50" s="75"/>
      <c r="I50" s="94"/>
      <c r="J50" s="75"/>
      <c r="K50" s="75"/>
      <c r="L50" s="75"/>
      <c r="M50" s="75"/>
      <c r="N50" s="75"/>
      <c r="O50" s="75"/>
      <c r="P50" s="75"/>
      <c r="Q50" s="75"/>
      <c r="R50" s="75"/>
      <c r="S50" s="75"/>
      <c r="T50" s="75"/>
      <c r="U50" s="75"/>
      <c r="V50" s="75"/>
      <c r="W50" s="75"/>
      <c r="X50" s="75"/>
      <c r="Y50" s="75"/>
      <c r="Z50" s="75"/>
    </row>
    <row r="51" spans="1:26" ht="15.75" hidden="1" customHeight="1" x14ac:dyDescent="0.15">
      <c r="A51" s="51"/>
      <c r="B51" s="51"/>
      <c r="C51" s="75"/>
      <c r="D51" s="75"/>
      <c r="E51" s="75"/>
      <c r="F51" s="75"/>
      <c r="G51" s="75"/>
      <c r="H51" s="75"/>
      <c r="I51" s="94"/>
      <c r="J51" s="75"/>
      <c r="K51" s="75"/>
      <c r="L51" s="75"/>
      <c r="M51" s="75"/>
      <c r="N51" s="75"/>
      <c r="O51" s="75"/>
      <c r="P51" s="75"/>
      <c r="Q51" s="75"/>
      <c r="R51" s="75"/>
      <c r="S51" s="75"/>
      <c r="T51" s="75"/>
      <c r="U51" s="75"/>
      <c r="V51" s="75"/>
      <c r="W51" s="75"/>
      <c r="X51" s="75"/>
      <c r="Y51" s="75"/>
      <c r="Z51" s="75"/>
    </row>
    <row r="52" spans="1:26" ht="15.75" hidden="1" customHeight="1" x14ac:dyDescent="0.15">
      <c r="A52" s="51"/>
      <c r="B52" s="51"/>
      <c r="C52" s="75"/>
      <c r="D52" s="75"/>
      <c r="E52" s="75"/>
      <c r="F52" s="75"/>
      <c r="G52" s="75"/>
      <c r="H52" s="75"/>
      <c r="I52" s="94"/>
      <c r="J52" s="75"/>
      <c r="K52" s="75"/>
      <c r="L52" s="75"/>
      <c r="M52" s="75"/>
      <c r="N52" s="75"/>
      <c r="O52" s="75"/>
      <c r="P52" s="75"/>
      <c r="Q52" s="75"/>
      <c r="R52" s="75"/>
      <c r="S52" s="75"/>
      <c r="T52" s="75"/>
      <c r="U52" s="75"/>
      <c r="V52" s="75"/>
      <c r="W52" s="75"/>
      <c r="X52" s="75"/>
      <c r="Y52" s="75"/>
      <c r="Z52" s="75"/>
    </row>
    <row r="53" spans="1:26" ht="15.75" hidden="1" customHeight="1" x14ac:dyDescent="0.15">
      <c r="A53" s="51"/>
      <c r="B53" s="51"/>
      <c r="C53" s="75"/>
      <c r="D53" s="75"/>
      <c r="E53" s="75"/>
      <c r="F53" s="75"/>
      <c r="G53" s="75"/>
      <c r="H53" s="75"/>
      <c r="I53" s="94"/>
      <c r="J53" s="75"/>
      <c r="K53" s="75"/>
      <c r="L53" s="75"/>
      <c r="M53" s="75"/>
      <c r="N53" s="75"/>
      <c r="O53" s="75"/>
      <c r="P53" s="75"/>
      <c r="Q53" s="75"/>
      <c r="R53" s="75"/>
      <c r="S53" s="75"/>
      <c r="T53" s="75"/>
      <c r="U53" s="75"/>
      <c r="V53" s="75"/>
      <c r="W53" s="75"/>
      <c r="X53" s="75"/>
      <c r="Y53" s="75"/>
      <c r="Z53" s="75"/>
    </row>
    <row r="54" spans="1:26" ht="15.75" hidden="1" customHeight="1" x14ac:dyDescent="0.15">
      <c r="A54" s="51"/>
      <c r="B54" s="51"/>
      <c r="C54" s="75"/>
      <c r="D54" s="75"/>
      <c r="E54" s="75"/>
      <c r="F54" s="75"/>
      <c r="G54" s="75"/>
      <c r="H54" s="75"/>
      <c r="I54" s="94"/>
      <c r="J54" s="75"/>
      <c r="K54" s="75"/>
      <c r="L54" s="75"/>
      <c r="M54" s="75"/>
      <c r="N54" s="75"/>
      <c r="O54" s="75"/>
      <c r="P54" s="75"/>
      <c r="Q54" s="75"/>
      <c r="R54" s="75"/>
      <c r="S54" s="75"/>
      <c r="T54" s="75"/>
      <c r="U54" s="75"/>
      <c r="V54" s="75"/>
      <c r="W54" s="75"/>
      <c r="X54" s="75"/>
      <c r="Y54" s="75"/>
      <c r="Z54" s="75"/>
    </row>
    <row r="55" spans="1:26" ht="15.75" hidden="1" customHeight="1" x14ac:dyDescent="0.15">
      <c r="A55" s="51"/>
      <c r="B55" s="51"/>
      <c r="C55" s="75"/>
      <c r="D55" s="75"/>
      <c r="E55" s="75"/>
      <c r="F55" s="75"/>
      <c r="G55" s="75"/>
      <c r="H55" s="75"/>
      <c r="I55" s="94"/>
      <c r="J55" s="75"/>
      <c r="K55" s="75"/>
      <c r="L55" s="75"/>
      <c r="M55" s="75"/>
      <c r="N55" s="75"/>
      <c r="O55" s="75"/>
      <c r="P55" s="75"/>
      <c r="Q55" s="75"/>
      <c r="R55" s="75"/>
      <c r="S55" s="75"/>
      <c r="T55" s="75"/>
      <c r="U55" s="75"/>
      <c r="V55" s="75"/>
      <c r="W55" s="75"/>
      <c r="X55" s="75"/>
      <c r="Y55" s="75"/>
      <c r="Z55" s="75"/>
    </row>
    <row r="56" spans="1:26" ht="15.75" hidden="1" customHeight="1" x14ac:dyDescent="0.15">
      <c r="A56" s="51"/>
      <c r="B56" s="51"/>
      <c r="C56" s="75"/>
      <c r="D56" s="75"/>
      <c r="E56" s="75"/>
      <c r="F56" s="75"/>
      <c r="G56" s="75"/>
      <c r="H56" s="75"/>
      <c r="I56" s="94"/>
      <c r="J56" s="75"/>
      <c r="K56" s="75"/>
      <c r="L56" s="75"/>
      <c r="M56" s="75"/>
      <c r="N56" s="75"/>
      <c r="O56" s="75"/>
      <c r="P56" s="75"/>
      <c r="Q56" s="75"/>
      <c r="R56" s="75"/>
      <c r="S56" s="75"/>
      <c r="T56" s="75"/>
      <c r="U56" s="75"/>
      <c r="V56" s="75"/>
      <c r="W56" s="75"/>
      <c r="X56" s="75"/>
      <c r="Y56" s="75"/>
      <c r="Z56" s="75"/>
    </row>
    <row r="57" spans="1:26" ht="15.75" hidden="1" customHeight="1" x14ac:dyDescent="0.15">
      <c r="A57" s="51"/>
      <c r="B57" s="51"/>
      <c r="C57" s="75"/>
      <c r="D57" s="75"/>
      <c r="E57" s="75"/>
      <c r="F57" s="75"/>
      <c r="G57" s="75"/>
      <c r="H57" s="75"/>
      <c r="I57" s="94"/>
      <c r="J57" s="75"/>
      <c r="K57" s="75"/>
      <c r="L57" s="75"/>
      <c r="M57" s="75"/>
      <c r="N57" s="75"/>
      <c r="O57" s="75"/>
      <c r="P57" s="75"/>
      <c r="Q57" s="75"/>
      <c r="R57" s="75"/>
      <c r="S57" s="75"/>
      <c r="T57" s="75"/>
      <c r="U57" s="75"/>
      <c r="V57" s="75"/>
      <c r="W57" s="75"/>
      <c r="X57" s="75"/>
      <c r="Y57" s="75"/>
      <c r="Z57" s="75"/>
    </row>
    <row r="58" spans="1:26" ht="15.75" hidden="1" customHeight="1" x14ac:dyDescent="0.15">
      <c r="A58" s="51"/>
      <c r="B58" s="51"/>
      <c r="C58" s="75"/>
      <c r="D58" s="75"/>
      <c r="E58" s="75"/>
      <c r="F58" s="75"/>
      <c r="G58" s="75"/>
      <c r="H58" s="75"/>
      <c r="I58" s="94"/>
      <c r="J58" s="75"/>
      <c r="K58" s="75"/>
      <c r="L58" s="75"/>
      <c r="M58" s="75"/>
      <c r="N58" s="75"/>
      <c r="O58" s="75"/>
      <c r="P58" s="75"/>
      <c r="Q58" s="75"/>
      <c r="R58" s="75"/>
      <c r="S58" s="75"/>
      <c r="T58" s="75"/>
      <c r="U58" s="75"/>
      <c r="V58" s="75"/>
      <c r="W58" s="75"/>
      <c r="X58" s="75"/>
      <c r="Y58" s="75"/>
      <c r="Z58" s="75"/>
    </row>
    <row r="59" spans="1:26" ht="15" customHeight="1" x14ac:dyDescent="0.15">
      <c r="A59" s="51"/>
      <c r="B59" s="51"/>
      <c r="C59" s="75"/>
      <c r="D59" s="75"/>
      <c r="E59" s="75"/>
      <c r="F59" s="75"/>
      <c r="G59" s="75"/>
      <c r="H59" s="75"/>
      <c r="I59" s="94"/>
      <c r="J59" s="75"/>
      <c r="K59" s="75"/>
      <c r="L59" s="75"/>
      <c r="M59" s="75"/>
      <c r="N59" s="75"/>
      <c r="O59" s="75"/>
      <c r="P59" s="75"/>
      <c r="Q59" s="75"/>
      <c r="R59" s="75"/>
      <c r="S59" s="75"/>
      <c r="T59" s="75"/>
      <c r="U59" s="75"/>
      <c r="V59" s="75"/>
      <c r="W59" s="75"/>
      <c r="X59" s="75"/>
      <c r="Y59" s="75"/>
      <c r="Z59" s="75"/>
    </row>
    <row r="60" spans="1:26" ht="20.100000000000001" customHeight="1" x14ac:dyDescent="0.15">
      <c r="A60" s="51"/>
      <c r="B60" s="51"/>
      <c r="C60" s="62" t="s">
        <v>10</v>
      </c>
      <c r="D60" s="63"/>
      <c r="E60" s="63"/>
      <c r="F60" s="63"/>
      <c r="G60" s="63"/>
      <c r="H60" s="64"/>
      <c r="I60" s="95"/>
    </row>
    <row r="61" spans="1:26" ht="15" customHeight="1" x14ac:dyDescent="0.15">
      <c r="A61" s="51"/>
      <c r="B61" s="51"/>
      <c r="C61" s="65"/>
      <c r="D61" s="66"/>
      <c r="E61" s="66"/>
      <c r="F61" s="66"/>
      <c r="G61" s="66"/>
      <c r="H61" s="66"/>
      <c r="I61" s="67"/>
      <c r="J61" s="67"/>
      <c r="K61" s="67"/>
      <c r="L61" s="67"/>
      <c r="M61" s="67"/>
      <c r="N61" s="67"/>
      <c r="O61" s="67"/>
      <c r="P61" s="67"/>
      <c r="Q61" s="67"/>
      <c r="R61" s="67"/>
      <c r="S61" s="67"/>
      <c r="T61" s="67"/>
      <c r="U61" s="67"/>
      <c r="V61" s="67"/>
      <c r="W61" s="67"/>
      <c r="X61" s="67"/>
      <c r="Y61" s="67"/>
      <c r="Z61" s="68"/>
    </row>
    <row r="62" spans="1:26" ht="20.100000000000001" customHeight="1" x14ac:dyDescent="0.15">
      <c r="A62" s="51"/>
      <c r="B62" s="51"/>
      <c r="C62" s="65"/>
      <c r="D62" s="96" t="s">
        <v>17</v>
      </c>
      <c r="E62" s="96"/>
      <c r="F62" s="96"/>
      <c r="G62" s="96"/>
      <c r="H62" s="96"/>
      <c r="I62" s="96"/>
      <c r="J62" s="96"/>
      <c r="K62" s="96"/>
      <c r="L62" s="96"/>
      <c r="M62" s="96"/>
      <c r="N62" s="96"/>
      <c r="O62" s="96"/>
      <c r="P62" s="96"/>
      <c r="Q62" s="96"/>
      <c r="R62" s="96"/>
      <c r="S62" s="96"/>
      <c r="T62" s="96"/>
      <c r="U62" s="96"/>
      <c r="V62" s="96"/>
      <c r="W62" s="96"/>
      <c r="X62" s="96"/>
      <c r="Y62" s="96"/>
      <c r="Z62" s="74"/>
    </row>
    <row r="63" spans="1:26" ht="20.100000000000001" customHeight="1" x14ac:dyDescent="0.15">
      <c r="A63" s="51">
        <f>IFERROR(IF(AND($I63&lt;&gt;"しない", $I63&lt;&gt;"する"),1001,0),3)</f>
        <v>1001</v>
      </c>
      <c r="B63" s="51"/>
      <c r="C63" s="69"/>
      <c r="D63" s="70">
        <v>1</v>
      </c>
      <c r="E63" s="75" t="s">
        <v>11</v>
      </c>
      <c r="F63" s="75"/>
      <c r="G63" s="75"/>
      <c r="H63" s="75"/>
      <c r="I63" s="21"/>
      <c r="J63" s="21"/>
      <c r="K63" s="21"/>
      <c r="L63" s="21"/>
      <c r="M63" s="21"/>
      <c r="N63" s="75"/>
      <c r="O63" s="75"/>
      <c r="P63" s="75"/>
      <c r="Q63" s="75"/>
      <c r="R63" s="75"/>
      <c r="S63" s="75"/>
      <c r="T63" s="75"/>
      <c r="U63" s="75"/>
      <c r="V63" s="75"/>
      <c r="W63" s="75"/>
      <c r="X63" s="75"/>
      <c r="Y63" s="75"/>
      <c r="Z63" s="74"/>
    </row>
    <row r="64" spans="1:26" ht="20.100000000000001" customHeight="1" x14ac:dyDescent="0.15">
      <c r="A64" s="51"/>
      <c r="B64" s="51"/>
      <c r="C64" s="69"/>
      <c r="D64" s="75"/>
      <c r="E64" s="75"/>
      <c r="F64" s="75"/>
      <c r="G64" s="75"/>
      <c r="H64" s="75"/>
      <c r="I64" s="81"/>
      <c r="J64" s="77" t="s">
        <v>20</v>
      </c>
      <c r="K64" s="76"/>
      <c r="L64" s="76"/>
      <c r="M64" s="76"/>
      <c r="N64" s="76"/>
      <c r="O64" s="76"/>
      <c r="P64" s="76"/>
      <c r="Q64" s="76"/>
      <c r="R64" s="76"/>
      <c r="S64" s="76"/>
      <c r="T64" s="76"/>
      <c r="U64" s="76"/>
      <c r="V64" s="76"/>
      <c r="W64" s="76"/>
      <c r="X64" s="76"/>
      <c r="Y64" s="76"/>
      <c r="Z64" s="74"/>
    </row>
    <row r="65" spans="1:26" ht="20.100000000000001" hidden="1" customHeight="1" x14ac:dyDescent="0.15">
      <c r="A65" s="51"/>
      <c r="B65" s="51"/>
      <c r="C65" s="69"/>
      <c r="D65" s="75"/>
      <c r="E65" s="75"/>
      <c r="F65" s="75"/>
      <c r="G65" s="75"/>
      <c r="H65" s="75"/>
      <c r="I65" s="81"/>
      <c r="J65" s="76"/>
      <c r="K65" s="76"/>
      <c r="L65" s="76"/>
      <c r="M65" s="76"/>
      <c r="N65" s="76"/>
      <c r="O65" s="76"/>
      <c r="P65" s="76"/>
      <c r="Q65" s="76"/>
      <c r="R65" s="76"/>
      <c r="S65" s="76"/>
      <c r="T65" s="76"/>
      <c r="U65" s="76"/>
      <c r="V65" s="76"/>
      <c r="W65" s="76"/>
      <c r="X65" s="76"/>
      <c r="Y65" s="76"/>
      <c r="Z65" s="74"/>
    </row>
    <row r="66" spans="1:26" ht="20.100000000000001" hidden="1" customHeight="1" x14ac:dyDescent="0.15">
      <c r="A66" s="51"/>
      <c r="B66" s="51"/>
      <c r="C66" s="69"/>
      <c r="D66" s="75"/>
      <c r="E66" s="75"/>
      <c r="F66" s="75"/>
      <c r="G66" s="75"/>
      <c r="H66" s="75"/>
      <c r="I66" s="81"/>
      <c r="J66" s="76"/>
      <c r="K66" s="76"/>
      <c r="L66" s="76"/>
      <c r="M66" s="76"/>
      <c r="N66" s="76"/>
      <c r="O66" s="76"/>
      <c r="P66" s="76"/>
      <c r="Q66" s="76"/>
      <c r="R66" s="76"/>
      <c r="S66" s="76"/>
      <c r="T66" s="76"/>
      <c r="U66" s="76"/>
      <c r="V66" s="76"/>
      <c r="W66" s="76"/>
      <c r="X66" s="76"/>
      <c r="Y66" s="76"/>
      <c r="Z66" s="74"/>
    </row>
    <row r="67" spans="1:26" ht="20.100000000000001" hidden="1" customHeight="1" x14ac:dyDescent="0.15">
      <c r="A67" s="51"/>
      <c r="B67" s="51"/>
      <c r="C67" s="69"/>
      <c r="D67" s="75"/>
      <c r="E67" s="75"/>
      <c r="F67" s="75"/>
      <c r="G67" s="75"/>
      <c r="H67" s="75"/>
      <c r="I67" s="81"/>
      <c r="J67" s="76"/>
      <c r="K67" s="76"/>
      <c r="L67" s="76"/>
      <c r="M67" s="76"/>
      <c r="N67" s="76"/>
      <c r="O67" s="76"/>
      <c r="P67" s="76"/>
      <c r="Q67" s="76"/>
      <c r="R67" s="76"/>
      <c r="S67" s="76"/>
      <c r="T67" s="76"/>
      <c r="U67" s="76"/>
      <c r="V67" s="76"/>
      <c r="W67" s="76"/>
      <c r="X67" s="76"/>
      <c r="Y67" s="76"/>
      <c r="Z67" s="74"/>
    </row>
    <row r="68" spans="1:26" ht="20.100000000000001" hidden="1" customHeight="1" x14ac:dyDescent="0.15">
      <c r="A68" s="51"/>
      <c r="B68" s="51"/>
      <c r="C68" s="69"/>
      <c r="D68" s="75"/>
      <c r="E68" s="75"/>
      <c r="F68" s="75"/>
      <c r="G68" s="75"/>
      <c r="H68" s="75"/>
      <c r="I68" s="81"/>
      <c r="J68" s="76"/>
      <c r="K68" s="76"/>
      <c r="L68" s="76"/>
      <c r="M68" s="76"/>
      <c r="N68" s="76"/>
      <c r="O68" s="76"/>
      <c r="P68" s="76"/>
      <c r="Q68" s="76"/>
      <c r="R68" s="76"/>
      <c r="S68" s="76"/>
      <c r="T68" s="76"/>
      <c r="U68" s="76"/>
      <c r="V68" s="76"/>
      <c r="W68" s="76"/>
      <c r="X68" s="76"/>
      <c r="Y68" s="76"/>
      <c r="Z68" s="74"/>
    </row>
    <row r="69" spans="1:26" ht="20.100000000000001" customHeight="1" x14ac:dyDescent="0.15">
      <c r="A69" s="51">
        <f>IFERROR(IF(OR(AND($I63="する",TRIM($I69)=""),AND($I63="しない",NOT(ISBLANK($I69)))),1001,0),3)</f>
        <v>0</v>
      </c>
      <c r="B69" s="51"/>
      <c r="C69" s="69"/>
      <c r="D69" s="70">
        <v>2</v>
      </c>
      <c r="E69" s="46" t="s">
        <v>0</v>
      </c>
      <c r="I69" s="23"/>
      <c r="J69" s="23"/>
      <c r="K69" s="23"/>
      <c r="L69" s="23"/>
      <c r="M69" s="23"/>
      <c r="N69" s="75"/>
      <c r="O69" s="75"/>
      <c r="P69" s="75"/>
      <c r="Q69" s="75"/>
      <c r="R69" s="75"/>
      <c r="S69" s="75"/>
      <c r="T69" s="75"/>
      <c r="U69" s="75"/>
      <c r="V69" s="75"/>
      <c r="W69" s="75"/>
      <c r="X69" s="75"/>
      <c r="Y69" s="75"/>
      <c r="Z69" s="74"/>
    </row>
    <row r="70" spans="1:26" ht="20.100000000000001" customHeight="1" x14ac:dyDescent="0.15">
      <c r="A70" s="51"/>
      <c r="B70" s="51"/>
      <c r="C70" s="69"/>
      <c r="D70" s="70"/>
      <c r="E70" s="75"/>
      <c r="F70" s="75"/>
      <c r="G70" s="75"/>
      <c r="H70" s="75"/>
      <c r="I70" s="72"/>
      <c r="J70" s="77" t="s">
        <v>45</v>
      </c>
      <c r="K70" s="76"/>
      <c r="L70" s="76"/>
      <c r="M70" s="76"/>
      <c r="N70" s="76"/>
      <c r="O70" s="76"/>
      <c r="P70" s="76"/>
      <c r="Q70" s="76"/>
      <c r="R70" s="76"/>
      <c r="S70" s="76"/>
      <c r="T70" s="76"/>
      <c r="U70" s="76"/>
      <c r="V70" s="76"/>
      <c r="W70" s="76"/>
      <c r="X70" s="76"/>
      <c r="Y70" s="76"/>
      <c r="Z70" s="74"/>
    </row>
    <row r="71" spans="1:26" ht="20.100000000000001" customHeight="1" x14ac:dyDescent="0.15">
      <c r="A71" s="51">
        <f>IFERROR(IF(OR(AND($I63="する",AND($I71&lt;&gt;"", OR(ISERROR(FIND("@"&amp;LEFT($I71,3)&amp;"@", 都道府県3))=FALSE, ISERROR(FIND("@"&amp;LEFT($I71,4)&amp;"@",都道府県4))=FALSE))=FALSE),AND($I63="しない",NOT(ISBLANK($I71)))),1001,0),3)</f>
        <v>0</v>
      </c>
      <c r="B71" s="51"/>
      <c r="C71" s="69"/>
      <c r="D71" s="70">
        <v>3</v>
      </c>
      <c r="E71" s="46" t="s">
        <v>25</v>
      </c>
      <c r="I71" s="20"/>
      <c r="J71" s="20"/>
      <c r="K71" s="20"/>
      <c r="L71" s="20"/>
      <c r="M71" s="20"/>
      <c r="N71" s="20"/>
      <c r="O71" s="20"/>
      <c r="P71" s="20"/>
      <c r="Q71" s="20"/>
      <c r="R71" s="20"/>
      <c r="S71" s="20"/>
      <c r="T71" s="20"/>
      <c r="U71" s="20"/>
      <c r="V71" s="20"/>
      <c r="W71" s="20"/>
      <c r="X71" s="20"/>
      <c r="Y71" s="20"/>
      <c r="Z71" s="74"/>
    </row>
    <row r="72" spans="1:26" ht="20.100000000000001" customHeight="1" x14ac:dyDescent="0.15">
      <c r="A72" s="51"/>
      <c r="B72" s="51"/>
      <c r="C72" s="69"/>
      <c r="D72" s="70"/>
      <c r="E72" s="75"/>
      <c r="F72" s="75"/>
      <c r="G72" s="75"/>
      <c r="H72" s="75"/>
      <c r="I72" s="72"/>
      <c r="J72" s="77" t="s">
        <v>8</v>
      </c>
      <c r="K72" s="76"/>
      <c r="L72" s="76"/>
      <c r="M72" s="76"/>
      <c r="N72" s="76"/>
      <c r="O72" s="76"/>
      <c r="P72" s="76"/>
      <c r="Q72" s="76"/>
      <c r="R72" s="76"/>
      <c r="S72" s="76"/>
      <c r="T72" s="76"/>
      <c r="U72" s="76"/>
      <c r="V72" s="76"/>
      <c r="W72" s="76"/>
      <c r="X72" s="76"/>
      <c r="Y72" s="76"/>
      <c r="Z72" s="74"/>
    </row>
    <row r="73" spans="1:26" ht="20.100000000000001" customHeight="1" x14ac:dyDescent="0.15">
      <c r="A73" s="51">
        <f>IFERROR(IF(OR(AND($I63="する",TRIM($I73)=""),AND($I63="しない",NOT(ISBLANK($I73)))),1001,0),3)</f>
        <v>0</v>
      </c>
      <c r="B73" s="51"/>
      <c r="C73" s="69"/>
      <c r="D73" s="70">
        <v>4</v>
      </c>
      <c r="E73" s="46" t="s">
        <v>33</v>
      </c>
      <c r="I73" s="21"/>
      <c r="J73" s="21"/>
      <c r="K73" s="21"/>
      <c r="L73" s="21"/>
      <c r="M73" s="21"/>
      <c r="N73" s="21"/>
      <c r="O73" s="21"/>
      <c r="P73" s="21"/>
      <c r="Q73" s="21"/>
      <c r="R73" s="21"/>
      <c r="S73" s="21"/>
      <c r="T73" s="21"/>
      <c r="U73" s="21"/>
      <c r="V73" s="21"/>
      <c r="W73" s="21"/>
      <c r="X73" s="21"/>
      <c r="Y73" s="21"/>
      <c r="Z73" s="74"/>
    </row>
    <row r="74" spans="1:26" ht="30" customHeight="1" x14ac:dyDescent="0.15">
      <c r="A74" s="51"/>
      <c r="B74" s="51"/>
      <c r="C74" s="78"/>
      <c r="D74" s="75"/>
      <c r="I74" s="72"/>
      <c r="J74" s="97" t="s">
        <v>53</v>
      </c>
      <c r="K74" s="97"/>
      <c r="L74" s="97"/>
      <c r="M74" s="97"/>
      <c r="N74" s="97"/>
      <c r="O74" s="97"/>
      <c r="P74" s="97"/>
      <c r="Q74" s="97"/>
      <c r="R74" s="97"/>
      <c r="S74" s="97"/>
      <c r="T74" s="97"/>
      <c r="U74" s="97"/>
      <c r="V74" s="97"/>
      <c r="W74" s="97"/>
      <c r="X74" s="97"/>
      <c r="Y74" s="97"/>
      <c r="Z74" s="74"/>
    </row>
    <row r="75" spans="1:26" ht="20.100000000000001" customHeight="1" x14ac:dyDescent="0.15">
      <c r="A75" s="51">
        <f>IFERROR(IF(OR(AND($I63="する",TRIM($I75)=""),AND($I63="しない",NOT(ISBLANK($I75)))),1001,0),3)</f>
        <v>0</v>
      </c>
      <c r="B75" s="51"/>
      <c r="C75" s="69"/>
      <c r="D75" s="70">
        <v>5</v>
      </c>
      <c r="E75" s="46" t="s">
        <v>1</v>
      </c>
      <c r="I75" s="21"/>
      <c r="J75" s="21"/>
      <c r="K75" s="21"/>
      <c r="L75" s="21"/>
      <c r="M75" s="21"/>
      <c r="N75" s="21"/>
      <c r="O75" s="21"/>
      <c r="P75" s="21"/>
      <c r="Q75" s="21"/>
      <c r="R75" s="21"/>
      <c r="S75" s="21"/>
      <c r="T75" s="21"/>
      <c r="U75" s="21"/>
      <c r="V75" s="21"/>
      <c r="W75" s="21"/>
      <c r="X75" s="21"/>
      <c r="Y75" s="21"/>
      <c r="Z75" s="74"/>
    </row>
    <row r="76" spans="1:26" ht="30" customHeight="1" x14ac:dyDescent="0.15">
      <c r="A76" s="51"/>
      <c r="B76" s="51"/>
      <c r="C76" s="78"/>
      <c r="D76" s="75"/>
      <c r="E76" s="75"/>
      <c r="F76" s="75"/>
      <c r="G76" s="75"/>
      <c r="H76" s="75"/>
      <c r="I76" s="72"/>
      <c r="J76" s="97" t="s">
        <v>54</v>
      </c>
      <c r="K76" s="97"/>
      <c r="L76" s="97"/>
      <c r="M76" s="97"/>
      <c r="N76" s="97"/>
      <c r="O76" s="97"/>
      <c r="P76" s="97"/>
      <c r="Q76" s="97"/>
      <c r="R76" s="97"/>
      <c r="S76" s="97"/>
      <c r="T76" s="97"/>
      <c r="U76" s="97"/>
      <c r="V76" s="97"/>
      <c r="W76" s="97"/>
      <c r="X76" s="97"/>
      <c r="Y76" s="97"/>
      <c r="Z76" s="74"/>
    </row>
    <row r="77" spans="1:26" ht="20.100000000000001" customHeight="1" x14ac:dyDescent="0.15">
      <c r="A77" s="51">
        <f>IFERROR(IF(OR(AND($I63="する",TRIM($I77)=""),AND($I63="しない",NOT(ISBLANK($I77)))),1001,0),3)</f>
        <v>0</v>
      </c>
      <c r="B77" s="51"/>
      <c r="C77" s="69"/>
      <c r="D77" s="70">
        <v>6</v>
      </c>
      <c r="E77" s="46" t="s">
        <v>28</v>
      </c>
      <c r="I77" s="21"/>
      <c r="J77" s="21"/>
      <c r="K77" s="21"/>
      <c r="L77" s="21"/>
      <c r="M77" s="21"/>
      <c r="N77" s="21"/>
      <c r="O77" s="21"/>
      <c r="P77" s="21"/>
      <c r="Q77" s="21"/>
      <c r="R77" s="21"/>
      <c r="S77" s="21"/>
      <c r="T77" s="21"/>
      <c r="U77" s="21"/>
      <c r="V77" s="21"/>
      <c r="W77" s="21"/>
      <c r="X77" s="21"/>
      <c r="Y77" s="21"/>
      <c r="Z77" s="74"/>
    </row>
    <row r="78" spans="1:26" ht="20.100000000000001" customHeight="1" x14ac:dyDescent="0.15">
      <c r="A78" s="51"/>
      <c r="B78" s="51"/>
      <c r="C78" s="78"/>
      <c r="D78" s="75"/>
      <c r="E78" s="75"/>
      <c r="F78" s="75"/>
      <c r="G78" s="75"/>
      <c r="H78" s="75"/>
      <c r="I78" s="72"/>
      <c r="J78" s="86" t="s">
        <v>39</v>
      </c>
      <c r="K78" s="76"/>
      <c r="L78" s="76"/>
      <c r="M78" s="76"/>
      <c r="N78" s="76"/>
      <c r="O78" s="76"/>
      <c r="P78" s="76"/>
      <c r="Q78" s="76"/>
      <c r="R78" s="76"/>
      <c r="S78" s="76"/>
      <c r="T78" s="76"/>
      <c r="U78" s="76"/>
      <c r="V78" s="76"/>
      <c r="W78" s="76"/>
      <c r="X78" s="76"/>
      <c r="Y78" s="76"/>
      <c r="Z78" s="74"/>
    </row>
    <row r="79" spans="1:26" ht="20.100000000000001" customHeight="1" x14ac:dyDescent="0.15">
      <c r="A79" s="51">
        <f>IFERROR(IF(OR(AND($I63="する",OR(TRIM($I79)="", NOT(OR(IFERROR(SEARCH(" ",$I79),0)&gt;0, IFERROR(SEARCH("　",$I79),0)&gt;0)))),AND($I63="しない",NOT(ISBLANK($I79)))),1001,0),3)</f>
        <v>0</v>
      </c>
      <c r="B79" s="51"/>
      <c r="C79" s="69"/>
      <c r="D79" s="70">
        <v>7</v>
      </c>
      <c r="E79" s="46" t="s">
        <v>29</v>
      </c>
      <c r="I79" s="21"/>
      <c r="J79" s="21"/>
      <c r="K79" s="21"/>
      <c r="L79" s="21"/>
      <c r="M79" s="21"/>
      <c r="N79" s="21"/>
      <c r="O79" s="21"/>
      <c r="P79" s="21"/>
      <c r="Q79" s="21"/>
      <c r="R79" s="21"/>
      <c r="S79" s="21"/>
      <c r="T79" s="21"/>
      <c r="U79" s="21"/>
      <c r="V79" s="21"/>
      <c r="W79" s="21"/>
      <c r="X79" s="21"/>
      <c r="Y79" s="21"/>
      <c r="Z79" s="74"/>
    </row>
    <row r="80" spans="1:26" ht="20.100000000000001" customHeight="1" x14ac:dyDescent="0.15">
      <c r="A80" s="51"/>
      <c r="B80" s="51"/>
      <c r="C80" s="78"/>
      <c r="D80" s="75"/>
      <c r="E80" s="98" t="s">
        <v>35</v>
      </c>
      <c r="F80" s="75"/>
      <c r="G80" s="75"/>
      <c r="H80" s="75"/>
      <c r="I80" s="81"/>
      <c r="J80" s="77" t="s">
        <v>30</v>
      </c>
      <c r="K80" s="77"/>
      <c r="L80" s="77"/>
      <c r="M80" s="77"/>
      <c r="N80" s="77"/>
      <c r="O80" s="77"/>
      <c r="P80" s="77"/>
      <c r="Q80" s="77"/>
      <c r="R80" s="77"/>
      <c r="S80" s="77"/>
      <c r="T80" s="77"/>
      <c r="U80" s="77"/>
      <c r="V80" s="77"/>
      <c r="W80" s="77"/>
      <c r="X80" s="77"/>
      <c r="Y80" s="77"/>
      <c r="Z80" s="74"/>
    </row>
    <row r="81" spans="1:27" ht="20.100000000000001" customHeight="1" x14ac:dyDescent="0.15">
      <c r="A81" s="51">
        <f>IFERROR(IF(OR(AND($I63="する",OR(TRIM($I81)="", NOT(OR(IFERROR(SEARCH(" ",$I81),0)&gt;0, IFERROR(SEARCH("　",$I81),0)&gt;0)))),AND($I63="しない",NOT(ISBLANK($I81)))),1001,0),3)</f>
        <v>0</v>
      </c>
      <c r="B81" s="51"/>
      <c r="C81" s="69"/>
      <c r="D81" s="70">
        <v>8</v>
      </c>
      <c r="E81" s="46" t="s">
        <v>29</v>
      </c>
      <c r="I81" s="21"/>
      <c r="J81" s="21"/>
      <c r="K81" s="21"/>
      <c r="L81" s="21"/>
      <c r="M81" s="21"/>
      <c r="N81" s="21"/>
      <c r="O81" s="21"/>
      <c r="P81" s="21"/>
      <c r="Q81" s="21"/>
      <c r="R81" s="21"/>
      <c r="S81" s="21"/>
      <c r="T81" s="21"/>
      <c r="U81" s="21"/>
      <c r="V81" s="21"/>
      <c r="W81" s="21"/>
      <c r="X81" s="21"/>
      <c r="Y81" s="21"/>
      <c r="Z81" s="74"/>
    </row>
    <row r="82" spans="1:27" ht="20.100000000000001" customHeight="1" x14ac:dyDescent="0.15">
      <c r="A82" s="51"/>
      <c r="B82" s="51"/>
      <c r="C82" s="78"/>
      <c r="D82" s="75"/>
      <c r="E82" s="75"/>
      <c r="F82" s="75"/>
      <c r="G82" s="75"/>
      <c r="H82" s="75"/>
      <c r="I82" s="81"/>
      <c r="J82" s="77" t="s">
        <v>5</v>
      </c>
      <c r="K82" s="77"/>
      <c r="L82" s="77"/>
      <c r="M82" s="77"/>
      <c r="N82" s="77"/>
      <c r="O82" s="77"/>
      <c r="P82" s="77"/>
      <c r="Q82" s="77"/>
      <c r="R82" s="77"/>
      <c r="S82" s="77"/>
      <c r="T82" s="77"/>
      <c r="U82" s="77"/>
      <c r="V82" s="77"/>
      <c r="W82" s="77"/>
      <c r="X82" s="77"/>
      <c r="Y82" s="77"/>
      <c r="Z82" s="74"/>
    </row>
    <row r="83" spans="1:27" ht="20.100000000000001" customHeight="1" x14ac:dyDescent="0.15">
      <c r="A83" s="51">
        <f>IFERROR(IF(OR(AND($I63="する",NOT(AND(TRIM($I83)&lt;&gt;"",ISNUMBER(VALUE(SUBSTITUTE($I83,"-",""))),IFERROR(SEARCH("-",$I83),0)&gt;0))), AND($I63="しない",NOT(ISBLANK($I83)))),1001,0),3)</f>
        <v>0</v>
      </c>
      <c r="B83" s="51"/>
      <c r="C83" s="69"/>
      <c r="D83" s="70">
        <v>9</v>
      </c>
      <c r="E83" s="46" t="s">
        <v>3</v>
      </c>
      <c r="I83" s="21"/>
      <c r="J83" s="21"/>
      <c r="K83" s="21"/>
      <c r="L83" s="21"/>
      <c r="M83" s="21"/>
      <c r="Y83" s="76"/>
      <c r="Z83" s="74"/>
    </row>
    <row r="84" spans="1:27" ht="20.100000000000001" customHeight="1" x14ac:dyDescent="0.15">
      <c r="A84" s="51"/>
      <c r="B84" s="51"/>
      <c r="C84" s="78"/>
      <c r="D84" s="75"/>
      <c r="E84" s="75"/>
      <c r="F84" s="75"/>
      <c r="G84" s="75"/>
      <c r="H84" s="75"/>
      <c r="I84" s="72"/>
      <c r="J84" s="77" t="s">
        <v>31</v>
      </c>
      <c r="K84" s="76"/>
      <c r="L84" s="76"/>
      <c r="M84" s="76"/>
      <c r="N84" s="76"/>
      <c r="O84" s="76"/>
      <c r="P84" s="76"/>
      <c r="Q84" s="76"/>
      <c r="R84" s="76"/>
      <c r="S84" s="76"/>
      <c r="T84" s="76"/>
      <c r="U84" s="76"/>
      <c r="V84" s="76"/>
      <c r="W84" s="76"/>
      <c r="X84" s="76"/>
      <c r="Y84" s="76"/>
      <c r="Z84" s="74"/>
    </row>
    <row r="85" spans="1:27" ht="20.100000000000001" customHeight="1" x14ac:dyDescent="0.15">
      <c r="A85" s="51">
        <f>IFERROR(IF(OR(AND($I63="する",NOT(OR($I85="0",AND(TRIM($I85)&lt;&gt;"",ISNUMBER(VALUE(SUBSTITUTE($I85,"-",""))),IFERROR(SEARCH("-",$I85),0)&gt;0)))), AND($I63="しない",NOT(ISBLANK($I85)))),1001,0),3)</f>
        <v>0</v>
      </c>
      <c r="B85" s="51"/>
      <c r="C85" s="69"/>
      <c r="D85" s="70">
        <v>10</v>
      </c>
      <c r="E85" s="46" t="s">
        <v>4</v>
      </c>
      <c r="I85" s="21"/>
      <c r="J85" s="21"/>
      <c r="K85" s="21"/>
      <c r="L85" s="21"/>
      <c r="M85" s="21"/>
      <c r="N85" s="76"/>
      <c r="O85" s="76"/>
      <c r="P85" s="76"/>
      <c r="Q85" s="76"/>
      <c r="R85" s="76"/>
      <c r="S85" s="76"/>
      <c r="T85" s="7"/>
      <c r="U85" s="7"/>
      <c r="V85" s="76"/>
      <c r="W85" s="76"/>
      <c r="X85" s="76"/>
      <c r="Y85" s="76"/>
      <c r="Z85" s="74"/>
    </row>
    <row r="86" spans="1:27" ht="20.100000000000001" customHeight="1" x14ac:dyDescent="0.15">
      <c r="A86" s="51"/>
      <c r="B86" s="51"/>
      <c r="C86" s="78"/>
      <c r="D86" s="75"/>
      <c r="E86" s="75"/>
      <c r="F86" s="75"/>
      <c r="G86" s="75"/>
      <c r="H86" s="75"/>
      <c r="I86" s="72"/>
      <c r="J86" s="77" t="s">
        <v>501</v>
      </c>
      <c r="K86" s="76"/>
      <c r="L86" s="76"/>
      <c r="M86" s="76"/>
      <c r="N86" s="76"/>
      <c r="O86" s="76"/>
      <c r="P86" s="76"/>
      <c r="Q86" s="76"/>
      <c r="R86" s="76"/>
      <c r="S86" s="76"/>
      <c r="T86" s="76"/>
      <c r="U86" s="76"/>
      <c r="V86" s="76"/>
      <c r="W86" s="76"/>
      <c r="X86" s="76"/>
      <c r="Y86" s="76"/>
      <c r="Z86" s="74"/>
    </row>
    <row r="87" spans="1:27" ht="20.100000000000001" customHeight="1" x14ac:dyDescent="0.15">
      <c r="A87" s="51">
        <f>IFERROR(IF(OR(AND($I63="する",NOT(IFERROR(SEARCH("@",$I87),0)&gt;0)),AND($I63="しない",NOT(ISBLANK($I87)))),1001,0),3)</f>
        <v>0</v>
      </c>
      <c r="B87" s="51"/>
      <c r="C87" s="78"/>
      <c r="D87" s="70">
        <v>11</v>
      </c>
      <c r="E87" s="46" t="s">
        <v>26</v>
      </c>
      <c r="I87" s="21"/>
      <c r="J87" s="21"/>
      <c r="K87" s="21"/>
      <c r="L87" s="21"/>
      <c r="M87" s="21"/>
      <c r="N87" s="21"/>
      <c r="O87" s="21"/>
      <c r="P87" s="21"/>
      <c r="Q87" s="22"/>
      <c r="R87" s="21"/>
      <c r="S87" s="21"/>
      <c r="T87" s="21"/>
      <c r="U87" s="21"/>
      <c r="V87" s="21"/>
      <c r="W87" s="21"/>
      <c r="X87" s="21"/>
      <c r="Y87" s="21"/>
      <c r="Z87" s="74"/>
    </row>
    <row r="88" spans="1:27" ht="20.100000000000001" customHeight="1" x14ac:dyDescent="0.15">
      <c r="A88" s="51"/>
      <c r="B88" s="51"/>
      <c r="C88" s="78"/>
      <c r="D88" s="70"/>
      <c r="I88" s="72"/>
      <c r="J88" s="82" t="s">
        <v>497</v>
      </c>
      <c r="K88" s="99"/>
      <c r="L88" s="76"/>
      <c r="M88" s="76"/>
      <c r="N88" s="76"/>
      <c r="O88" s="76"/>
      <c r="P88" s="76"/>
      <c r="Q88" s="100"/>
      <c r="R88" s="76"/>
      <c r="S88" s="76"/>
      <c r="T88" s="76"/>
      <c r="U88" s="76"/>
      <c r="V88" s="76"/>
      <c r="W88" s="76"/>
      <c r="X88" s="76"/>
      <c r="Y88" s="76"/>
      <c r="Z88" s="75"/>
      <c r="AA88" s="85"/>
    </row>
    <row r="89" spans="1:27" ht="20.100000000000001" customHeight="1" x14ac:dyDescent="0.15">
      <c r="A89" s="51"/>
      <c r="B89" s="51"/>
      <c r="C89" s="88"/>
      <c r="D89" s="89"/>
      <c r="E89" s="89"/>
      <c r="F89" s="89"/>
      <c r="G89" s="89"/>
      <c r="H89" s="89"/>
      <c r="I89" s="101"/>
      <c r="J89" s="102"/>
      <c r="K89" s="103"/>
      <c r="L89" s="102"/>
      <c r="M89" s="102"/>
      <c r="N89" s="102"/>
      <c r="O89" s="102"/>
      <c r="P89" s="102"/>
      <c r="Q89" s="104"/>
      <c r="R89" s="102"/>
      <c r="S89" s="102"/>
      <c r="T89" s="102"/>
      <c r="U89" s="102"/>
      <c r="V89" s="102"/>
      <c r="W89" s="102"/>
      <c r="X89" s="102"/>
      <c r="Y89" s="102"/>
      <c r="Z89" s="89"/>
      <c r="AA89" s="85"/>
    </row>
    <row r="90" spans="1:27" ht="20.100000000000001" customHeight="1" x14ac:dyDescent="0.15">
      <c r="A90" s="51"/>
      <c r="B90" s="51"/>
      <c r="C90" s="75"/>
      <c r="D90" s="75"/>
      <c r="E90" s="75"/>
      <c r="F90" s="75"/>
      <c r="G90" s="75"/>
      <c r="H90" s="75"/>
      <c r="I90" s="93"/>
      <c r="J90" s="75"/>
      <c r="K90" s="105"/>
      <c r="L90" s="75"/>
      <c r="M90" s="75"/>
      <c r="N90" s="75"/>
      <c r="O90" s="75"/>
      <c r="P90" s="75"/>
      <c r="Q90" s="75"/>
      <c r="R90" s="75"/>
      <c r="S90" s="75"/>
      <c r="T90" s="75"/>
      <c r="U90" s="75"/>
      <c r="V90" s="75"/>
      <c r="W90" s="75"/>
      <c r="X90" s="75"/>
      <c r="Y90" s="75"/>
      <c r="Z90" s="75"/>
    </row>
    <row r="91" spans="1:27" ht="15.75" hidden="1" customHeight="1" x14ac:dyDescent="0.15">
      <c r="A91" s="51"/>
      <c r="B91" s="51"/>
      <c r="C91" s="75"/>
      <c r="D91" s="75"/>
      <c r="E91" s="75"/>
      <c r="F91" s="75"/>
      <c r="G91" s="75"/>
      <c r="H91" s="75"/>
      <c r="I91" s="93"/>
      <c r="J91" s="75"/>
      <c r="K91" s="105"/>
      <c r="L91" s="75"/>
      <c r="M91" s="75"/>
      <c r="N91" s="75"/>
      <c r="O91" s="75"/>
      <c r="P91" s="75"/>
      <c r="Q91" s="75"/>
      <c r="R91" s="75"/>
      <c r="S91" s="75"/>
      <c r="T91" s="75"/>
      <c r="U91" s="75"/>
      <c r="V91" s="75"/>
      <c r="W91" s="75"/>
      <c r="X91" s="75"/>
      <c r="Y91" s="75"/>
      <c r="Z91" s="75"/>
    </row>
    <row r="92" spans="1:27" ht="15.75" hidden="1" customHeight="1" x14ac:dyDescent="0.15">
      <c r="A92" s="51"/>
      <c r="B92" s="51"/>
      <c r="C92" s="75"/>
      <c r="D92" s="75"/>
      <c r="E92" s="75"/>
      <c r="F92" s="75"/>
      <c r="G92" s="75"/>
      <c r="H92" s="75"/>
      <c r="I92" s="93"/>
      <c r="J92" s="75"/>
      <c r="K92" s="105"/>
      <c r="L92" s="75"/>
      <c r="M92" s="75"/>
      <c r="N92" s="75"/>
      <c r="O92" s="75"/>
      <c r="P92" s="75"/>
      <c r="Q92" s="75"/>
      <c r="R92" s="75"/>
      <c r="S92" s="75"/>
      <c r="T92" s="75"/>
      <c r="U92" s="75"/>
      <c r="V92" s="75"/>
      <c r="W92" s="75"/>
      <c r="X92" s="75"/>
      <c r="Y92" s="75"/>
      <c r="Z92" s="75"/>
    </row>
    <row r="93" spans="1:27" ht="15.75" hidden="1" customHeight="1" x14ac:dyDescent="0.15">
      <c r="A93" s="51"/>
      <c r="B93" s="51"/>
      <c r="C93" s="75"/>
      <c r="D93" s="75"/>
      <c r="E93" s="75"/>
      <c r="F93" s="75"/>
      <c r="G93" s="75"/>
      <c r="H93" s="75"/>
      <c r="I93" s="93"/>
      <c r="J93" s="75"/>
      <c r="K93" s="105"/>
      <c r="L93" s="75"/>
      <c r="M93" s="75"/>
      <c r="N93" s="75"/>
      <c r="O93" s="75"/>
      <c r="P93" s="75"/>
      <c r="Q93" s="75"/>
      <c r="R93" s="75"/>
      <c r="S93" s="75"/>
      <c r="T93" s="75"/>
      <c r="U93" s="75"/>
      <c r="V93" s="75"/>
      <c r="W93" s="75"/>
      <c r="X93" s="75"/>
      <c r="Y93" s="75"/>
      <c r="Z93" s="75"/>
    </row>
    <row r="94" spans="1:27" ht="15.75" hidden="1" customHeight="1" x14ac:dyDescent="0.15">
      <c r="A94" s="51"/>
      <c r="B94" s="51"/>
      <c r="C94" s="75"/>
      <c r="D94" s="75"/>
      <c r="E94" s="75"/>
      <c r="F94" s="75"/>
      <c r="G94" s="75"/>
      <c r="H94" s="75"/>
      <c r="I94" s="93"/>
      <c r="J94" s="75"/>
      <c r="K94" s="105"/>
      <c r="L94" s="75"/>
      <c r="M94" s="75"/>
      <c r="N94" s="75"/>
      <c r="O94" s="75"/>
      <c r="P94" s="75"/>
      <c r="Q94" s="75"/>
      <c r="R94" s="75"/>
      <c r="S94" s="75"/>
      <c r="T94" s="75"/>
      <c r="U94" s="75"/>
      <c r="V94" s="75"/>
      <c r="W94" s="75"/>
      <c r="X94" s="75"/>
      <c r="Y94" s="75"/>
      <c r="Z94" s="75"/>
    </row>
    <row r="95" spans="1:27" ht="15.75" hidden="1" customHeight="1" x14ac:dyDescent="0.15">
      <c r="A95" s="51"/>
      <c r="B95" s="51"/>
      <c r="C95" s="75"/>
      <c r="D95" s="75"/>
      <c r="E95" s="75"/>
      <c r="F95" s="75"/>
      <c r="G95" s="75"/>
      <c r="H95" s="75"/>
      <c r="I95" s="93"/>
      <c r="J95" s="75"/>
      <c r="K95" s="105"/>
      <c r="L95" s="75"/>
      <c r="M95" s="75"/>
      <c r="N95" s="75"/>
      <c r="O95" s="75"/>
      <c r="P95" s="75"/>
      <c r="Q95" s="75"/>
      <c r="R95" s="75"/>
      <c r="S95" s="75"/>
      <c r="T95" s="75"/>
      <c r="U95" s="75"/>
      <c r="V95" s="75"/>
      <c r="W95" s="75"/>
      <c r="X95" s="75"/>
      <c r="Y95" s="75"/>
      <c r="Z95" s="75"/>
    </row>
    <row r="96" spans="1:27" ht="15.75" hidden="1" customHeight="1" x14ac:dyDescent="0.15">
      <c r="A96" s="51"/>
      <c r="B96" s="51"/>
      <c r="C96" s="75"/>
      <c r="D96" s="75"/>
      <c r="E96" s="75"/>
      <c r="F96" s="75"/>
      <c r="G96" s="75"/>
      <c r="H96" s="75"/>
      <c r="I96" s="93"/>
      <c r="J96" s="75"/>
      <c r="K96" s="105"/>
      <c r="L96" s="75"/>
      <c r="M96" s="75"/>
      <c r="N96" s="75"/>
      <c r="O96" s="75"/>
      <c r="P96" s="75"/>
      <c r="Q96" s="75"/>
      <c r="R96" s="75"/>
      <c r="S96" s="75"/>
      <c r="T96" s="75"/>
      <c r="U96" s="75"/>
      <c r="V96" s="75"/>
      <c r="W96" s="75"/>
      <c r="X96" s="75"/>
      <c r="Y96" s="75"/>
      <c r="Z96" s="75"/>
    </row>
    <row r="97" spans="1:26" ht="15.75" hidden="1" customHeight="1" x14ac:dyDescent="0.15">
      <c r="A97" s="51"/>
      <c r="B97" s="51"/>
      <c r="C97" s="75"/>
      <c r="D97" s="75"/>
      <c r="E97" s="75"/>
      <c r="F97" s="75"/>
      <c r="G97" s="75"/>
      <c r="H97" s="75"/>
      <c r="I97" s="93"/>
      <c r="J97" s="75"/>
      <c r="K97" s="105"/>
      <c r="L97" s="75"/>
      <c r="M97" s="75"/>
      <c r="N97" s="75"/>
      <c r="O97" s="75"/>
      <c r="P97" s="75"/>
      <c r="Q97" s="75"/>
      <c r="R97" s="75"/>
      <c r="S97" s="75"/>
      <c r="T97" s="75"/>
      <c r="U97" s="75"/>
      <c r="V97" s="75"/>
      <c r="W97" s="75"/>
      <c r="X97" s="75"/>
      <c r="Y97" s="75"/>
      <c r="Z97" s="75"/>
    </row>
    <row r="98" spans="1:26" ht="15.75" hidden="1" customHeight="1" x14ac:dyDescent="0.15">
      <c r="A98" s="51"/>
      <c r="B98" s="51"/>
      <c r="C98" s="75"/>
      <c r="D98" s="75"/>
      <c r="E98" s="75"/>
      <c r="F98" s="75"/>
      <c r="G98" s="75"/>
      <c r="H98" s="75"/>
      <c r="I98" s="93"/>
      <c r="J98" s="75"/>
      <c r="K98" s="105"/>
      <c r="L98" s="75"/>
      <c r="M98" s="75"/>
      <c r="N98" s="75"/>
      <c r="O98" s="75"/>
      <c r="P98" s="75"/>
      <c r="Q98" s="75"/>
      <c r="R98" s="75"/>
      <c r="S98" s="75"/>
      <c r="T98" s="75"/>
      <c r="U98" s="75"/>
      <c r="V98" s="75"/>
      <c r="W98" s="75"/>
      <c r="X98" s="75"/>
      <c r="Y98" s="75"/>
      <c r="Z98" s="75"/>
    </row>
    <row r="99" spans="1:26" ht="15.75" hidden="1" customHeight="1" x14ac:dyDescent="0.15">
      <c r="A99" s="51"/>
      <c r="B99" s="51"/>
      <c r="C99" s="75"/>
      <c r="D99" s="75"/>
      <c r="E99" s="75"/>
      <c r="F99" s="75"/>
      <c r="G99" s="75"/>
      <c r="H99" s="75"/>
      <c r="I99" s="93"/>
      <c r="J99" s="75"/>
      <c r="K99" s="105"/>
      <c r="L99" s="75"/>
      <c r="M99" s="75"/>
      <c r="N99" s="75"/>
      <c r="O99" s="75"/>
      <c r="P99" s="75"/>
      <c r="Q99" s="75"/>
      <c r="R99" s="75"/>
      <c r="S99" s="75"/>
      <c r="T99" s="75"/>
      <c r="U99" s="75"/>
      <c r="V99" s="75"/>
      <c r="W99" s="75"/>
      <c r="X99" s="75"/>
      <c r="Y99" s="75"/>
      <c r="Z99" s="75"/>
    </row>
    <row r="100" spans="1:26" ht="15.75" hidden="1" customHeight="1" x14ac:dyDescent="0.15">
      <c r="A100" s="51"/>
      <c r="B100" s="51"/>
      <c r="C100" s="75"/>
      <c r="D100" s="75"/>
      <c r="E100" s="75"/>
      <c r="F100" s="75"/>
      <c r="G100" s="75"/>
      <c r="H100" s="75"/>
      <c r="I100" s="93"/>
      <c r="J100" s="75"/>
      <c r="K100" s="105"/>
      <c r="L100" s="75"/>
      <c r="M100" s="75"/>
      <c r="N100" s="75"/>
      <c r="O100" s="75"/>
      <c r="P100" s="75"/>
      <c r="Q100" s="75"/>
      <c r="R100" s="75"/>
      <c r="S100" s="75"/>
      <c r="T100" s="75"/>
      <c r="U100" s="75"/>
      <c r="V100" s="75"/>
      <c r="W100" s="75"/>
      <c r="X100" s="75"/>
      <c r="Y100" s="75"/>
      <c r="Z100" s="75"/>
    </row>
    <row r="101" spans="1:26" ht="15.75" hidden="1" customHeight="1" x14ac:dyDescent="0.15">
      <c r="A101" s="51"/>
      <c r="B101" s="51"/>
      <c r="C101" s="75"/>
      <c r="D101" s="75"/>
      <c r="E101" s="75"/>
      <c r="F101" s="75"/>
      <c r="G101" s="75"/>
      <c r="H101" s="75"/>
      <c r="I101" s="93"/>
      <c r="J101" s="75"/>
      <c r="K101" s="105"/>
      <c r="L101" s="75"/>
      <c r="M101" s="75"/>
      <c r="N101" s="75"/>
      <c r="O101" s="75"/>
      <c r="P101" s="75"/>
      <c r="Q101" s="75"/>
      <c r="R101" s="75"/>
      <c r="S101" s="75"/>
      <c r="T101" s="75"/>
      <c r="U101" s="75"/>
      <c r="V101" s="75"/>
      <c r="W101" s="75"/>
      <c r="X101" s="75"/>
      <c r="Y101" s="75"/>
      <c r="Z101" s="75"/>
    </row>
    <row r="102" spans="1:26" ht="15.75" hidden="1" customHeight="1" x14ac:dyDescent="0.15">
      <c r="A102" s="51"/>
      <c r="B102" s="51"/>
      <c r="C102" s="75"/>
      <c r="D102" s="75"/>
      <c r="E102" s="75"/>
      <c r="F102" s="75"/>
      <c r="G102" s="75"/>
      <c r="H102" s="75"/>
      <c r="I102" s="93"/>
      <c r="J102" s="75"/>
      <c r="K102" s="105"/>
      <c r="L102" s="75"/>
      <c r="M102" s="75"/>
      <c r="N102" s="75"/>
      <c r="O102" s="75"/>
      <c r="P102" s="75"/>
      <c r="Q102" s="75"/>
      <c r="R102" s="75"/>
      <c r="S102" s="75"/>
      <c r="T102" s="75"/>
      <c r="U102" s="75"/>
      <c r="V102" s="75"/>
      <c r="W102" s="75"/>
      <c r="X102" s="75"/>
      <c r="Y102" s="75"/>
      <c r="Z102" s="75"/>
    </row>
    <row r="103" spans="1:26" ht="15.75" hidden="1" customHeight="1" x14ac:dyDescent="0.15">
      <c r="A103" s="51"/>
      <c r="B103" s="51"/>
      <c r="C103" s="75"/>
      <c r="D103" s="75"/>
      <c r="E103" s="75"/>
      <c r="F103" s="75"/>
      <c r="G103" s="75"/>
      <c r="H103" s="75"/>
      <c r="I103" s="93"/>
      <c r="J103" s="75"/>
      <c r="K103" s="105"/>
      <c r="L103" s="75"/>
      <c r="M103" s="75"/>
      <c r="N103" s="75"/>
      <c r="O103" s="75"/>
      <c r="P103" s="75"/>
      <c r="Q103" s="75"/>
      <c r="R103" s="75"/>
      <c r="S103" s="75"/>
      <c r="T103" s="75"/>
      <c r="U103" s="75"/>
      <c r="V103" s="75"/>
      <c r="W103" s="75"/>
      <c r="X103" s="75"/>
      <c r="Y103" s="75"/>
      <c r="Z103" s="75"/>
    </row>
    <row r="104" spans="1:26" ht="15.75" hidden="1" customHeight="1" x14ac:dyDescent="0.15">
      <c r="A104" s="51"/>
      <c r="B104" s="51"/>
      <c r="C104" s="75"/>
      <c r="D104" s="75"/>
      <c r="E104" s="75"/>
      <c r="F104" s="75"/>
      <c r="G104" s="75"/>
      <c r="H104" s="75"/>
      <c r="I104" s="93"/>
      <c r="J104" s="75"/>
      <c r="K104" s="105"/>
      <c r="L104" s="75"/>
      <c r="M104" s="75"/>
      <c r="N104" s="75"/>
      <c r="O104" s="75"/>
      <c r="P104" s="75"/>
      <c r="Q104" s="75"/>
      <c r="R104" s="75"/>
      <c r="S104" s="75"/>
      <c r="T104" s="75"/>
      <c r="U104" s="75"/>
      <c r="V104" s="75"/>
      <c r="W104" s="75"/>
      <c r="X104" s="75"/>
      <c r="Y104" s="75"/>
      <c r="Z104" s="75"/>
    </row>
    <row r="105" spans="1:26" ht="15.75" hidden="1" customHeight="1" x14ac:dyDescent="0.15">
      <c r="A105" s="51"/>
      <c r="B105" s="51"/>
      <c r="C105" s="75"/>
      <c r="D105" s="75"/>
      <c r="E105" s="75"/>
      <c r="F105" s="75"/>
      <c r="G105" s="75"/>
      <c r="H105" s="75"/>
      <c r="I105" s="93"/>
      <c r="J105" s="75"/>
      <c r="K105" s="105"/>
      <c r="L105" s="75"/>
      <c r="M105" s="75"/>
      <c r="N105" s="75"/>
      <c r="O105" s="75"/>
      <c r="P105" s="75"/>
      <c r="Q105" s="75"/>
      <c r="R105" s="75"/>
      <c r="S105" s="75"/>
      <c r="T105" s="75"/>
      <c r="U105" s="75"/>
      <c r="V105" s="75"/>
      <c r="W105" s="75"/>
      <c r="X105" s="75"/>
      <c r="Y105" s="75"/>
      <c r="Z105" s="75"/>
    </row>
    <row r="106" spans="1:26" ht="15.75" hidden="1" customHeight="1" x14ac:dyDescent="0.15">
      <c r="A106" s="51"/>
      <c r="B106" s="51"/>
      <c r="C106" s="75"/>
      <c r="D106" s="75"/>
      <c r="E106" s="75"/>
      <c r="F106" s="75"/>
      <c r="G106" s="75"/>
      <c r="H106" s="75"/>
      <c r="I106" s="93"/>
      <c r="J106" s="75"/>
      <c r="K106" s="105"/>
      <c r="L106" s="75"/>
      <c r="M106" s="75"/>
      <c r="N106" s="75"/>
      <c r="O106" s="75"/>
      <c r="P106" s="75"/>
      <c r="Q106" s="75"/>
      <c r="R106" s="75"/>
      <c r="S106" s="75"/>
      <c r="T106" s="75"/>
      <c r="U106" s="75"/>
      <c r="V106" s="75"/>
      <c r="W106" s="75"/>
      <c r="X106" s="75"/>
      <c r="Y106" s="75"/>
      <c r="Z106" s="75"/>
    </row>
    <row r="107" spans="1:26" ht="15.75" hidden="1" customHeight="1" x14ac:dyDescent="0.15">
      <c r="A107" s="51"/>
      <c r="B107" s="51"/>
      <c r="C107" s="75"/>
      <c r="D107" s="75"/>
      <c r="E107" s="75"/>
      <c r="F107" s="75"/>
      <c r="G107" s="75"/>
      <c r="H107" s="75"/>
      <c r="I107" s="93"/>
      <c r="J107" s="75"/>
      <c r="K107" s="105"/>
      <c r="L107" s="75"/>
      <c r="M107" s="75"/>
      <c r="N107" s="75"/>
      <c r="O107" s="75"/>
      <c r="P107" s="75"/>
      <c r="Q107" s="75"/>
      <c r="R107" s="75"/>
      <c r="S107" s="75"/>
      <c r="T107" s="75"/>
      <c r="U107" s="75"/>
      <c r="V107" s="75"/>
      <c r="W107" s="75"/>
      <c r="X107" s="75"/>
      <c r="Y107" s="75"/>
      <c r="Z107" s="75"/>
    </row>
    <row r="108" spans="1:26" ht="20.100000000000001" customHeight="1" x14ac:dyDescent="0.15">
      <c r="A108" s="51"/>
      <c r="B108" s="51"/>
      <c r="C108" s="75"/>
      <c r="D108" s="75"/>
      <c r="E108" s="75"/>
      <c r="F108" s="75"/>
      <c r="G108" s="75"/>
      <c r="H108" s="75"/>
      <c r="I108" s="93"/>
      <c r="J108" s="75"/>
      <c r="K108" s="105"/>
      <c r="L108" s="75"/>
      <c r="M108" s="75"/>
      <c r="N108" s="75"/>
      <c r="O108" s="75"/>
      <c r="P108" s="75"/>
      <c r="Q108" s="75"/>
      <c r="R108" s="75"/>
      <c r="S108" s="75"/>
      <c r="T108" s="75"/>
      <c r="U108" s="75"/>
      <c r="V108" s="75"/>
      <c r="W108" s="75"/>
      <c r="X108" s="75"/>
      <c r="Y108" s="75"/>
      <c r="Z108" s="75"/>
    </row>
    <row r="109" spans="1:26" ht="20.100000000000001" customHeight="1" x14ac:dyDescent="0.15">
      <c r="A109" s="51"/>
      <c r="B109" s="51"/>
      <c r="C109" s="62" t="s">
        <v>24</v>
      </c>
      <c r="D109" s="63"/>
      <c r="E109" s="63"/>
      <c r="F109" s="63"/>
      <c r="G109" s="63"/>
      <c r="H109" s="64"/>
      <c r="Q109" s="106"/>
    </row>
    <row r="110" spans="1:26" ht="15" customHeight="1" x14ac:dyDescent="0.15">
      <c r="A110" s="51"/>
      <c r="B110" s="51"/>
      <c r="C110" s="107"/>
      <c r="D110" s="108"/>
      <c r="E110" s="108"/>
      <c r="F110" s="108"/>
      <c r="G110" s="108"/>
      <c r="H110" s="108"/>
      <c r="I110" s="109"/>
      <c r="J110" s="67"/>
      <c r="K110" s="109"/>
      <c r="L110" s="67"/>
      <c r="M110" s="67"/>
      <c r="N110" s="67"/>
      <c r="O110" s="67"/>
      <c r="P110" s="67"/>
      <c r="Q110" s="110"/>
      <c r="R110" s="67"/>
      <c r="S110" s="67"/>
      <c r="T110" s="67"/>
      <c r="U110" s="67"/>
      <c r="V110" s="67"/>
      <c r="W110" s="67"/>
      <c r="X110" s="67"/>
      <c r="Y110" s="67"/>
      <c r="Z110" s="68"/>
    </row>
    <row r="111" spans="1:26" ht="20.100000000000001" customHeight="1" x14ac:dyDescent="0.15">
      <c r="A111" s="51"/>
      <c r="B111" s="51"/>
      <c r="C111" s="107"/>
      <c r="D111" s="111" t="s">
        <v>468</v>
      </c>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74"/>
    </row>
    <row r="112" spans="1:26" ht="20.100000000000001" customHeight="1" x14ac:dyDescent="0.15">
      <c r="A112" s="51">
        <f>IFERROR(IF(TRIM($I112)="",1001,0),3)</f>
        <v>1001</v>
      </c>
      <c r="B112" s="51"/>
      <c r="C112" s="69"/>
      <c r="D112" s="70">
        <v>1</v>
      </c>
      <c r="E112" s="46" t="s">
        <v>23</v>
      </c>
      <c r="I112" s="21"/>
      <c r="J112" s="21"/>
      <c r="K112" s="21"/>
      <c r="L112" s="21"/>
      <c r="M112" s="21"/>
      <c r="N112" s="21"/>
      <c r="O112" s="21"/>
      <c r="P112" s="21"/>
      <c r="Q112" s="21"/>
      <c r="R112" s="21"/>
      <c r="S112" s="21"/>
      <c r="T112" s="21"/>
      <c r="U112" s="21"/>
      <c r="V112" s="21"/>
      <c r="W112" s="21"/>
      <c r="X112" s="21"/>
      <c r="Y112" s="21"/>
      <c r="Z112" s="74"/>
    </row>
    <row r="113" spans="1:26" ht="20.100000000000001" customHeight="1" x14ac:dyDescent="0.15">
      <c r="A113" s="51"/>
      <c r="B113" s="51"/>
      <c r="C113" s="69"/>
      <c r="D113" s="70"/>
      <c r="E113" s="75"/>
      <c r="F113" s="75"/>
      <c r="G113" s="75"/>
      <c r="H113" s="75"/>
      <c r="I113" s="81"/>
      <c r="J113" s="86" t="s">
        <v>489</v>
      </c>
      <c r="K113" s="99"/>
      <c r="L113" s="76"/>
      <c r="M113" s="76"/>
      <c r="N113" s="76"/>
      <c r="O113" s="76"/>
      <c r="P113" s="76"/>
      <c r="Q113" s="112"/>
      <c r="R113" s="76"/>
      <c r="S113" s="76"/>
      <c r="T113" s="76"/>
      <c r="U113" s="76"/>
      <c r="V113" s="76"/>
      <c r="W113" s="76"/>
      <c r="X113" s="76"/>
      <c r="Y113" s="76"/>
      <c r="Z113" s="74"/>
    </row>
    <row r="114" spans="1:26" ht="20.100000000000001" customHeight="1" x14ac:dyDescent="0.15">
      <c r="A114" s="51">
        <f>IFERROR(IF(OR(TRIM($I114)="", NOT(OR(IFERROR(SEARCH(" ",$I114),0)&gt;0, IFERROR(SEARCH("　",$I114),0)&gt;0))),1001,0),3)</f>
        <v>1001</v>
      </c>
      <c r="B114" s="51"/>
      <c r="C114" s="69"/>
      <c r="D114" s="70">
        <f>D112+1</f>
        <v>2</v>
      </c>
      <c r="E114" s="46" t="s">
        <v>36</v>
      </c>
      <c r="I114" s="21"/>
      <c r="J114" s="21"/>
      <c r="K114" s="21"/>
      <c r="L114" s="21"/>
      <c r="M114" s="21"/>
      <c r="N114" s="21"/>
      <c r="O114" s="21"/>
      <c r="P114" s="21"/>
      <c r="Q114" s="21"/>
      <c r="R114" s="21"/>
      <c r="S114" s="21"/>
      <c r="T114" s="21"/>
      <c r="U114" s="21"/>
      <c r="V114" s="21"/>
      <c r="W114" s="21"/>
      <c r="X114" s="21"/>
      <c r="Y114" s="21"/>
      <c r="Z114" s="74"/>
    </row>
    <row r="115" spans="1:26" ht="20.100000000000001" customHeight="1" x14ac:dyDescent="0.15">
      <c r="A115" s="51"/>
      <c r="B115" s="51"/>
      <c r="C115" s="69"/>
      <c r="D115" s="70"/>
      <c r="E115" s="75"/>
      <c r="F115" s="75"/>
      <c r="G115" s="75"/>
      <c r="H115" s="75"/>
      <c r="I115" s="81"/>
      <c r="J115" s="77" t="s">
        <v>30</v>
      </c>
      <c r="K115" s="77"/>
      <c r="L115" s="77"/>
      <c r="M115" s="77"/>
      <c r="N115" s="77"/>
      <c r="O115" s="77"/>
      <c r="P115" s="77"/>
      <c r="Q115" s="77"/>
      <c r="R115" s="77"/>
      <c r="S115" s="77"/>
      <c r="T115" s="77"/>
      <c r="U115" s="77"/>
      <c r="V115" s="77"/>
      <c r="W115" s="77"/>
      <c r="X115" s="77"/>
      <c r="Y115" s="77"/>
      <c r="Z115" s="74"/>
    </row>
    <row r="116" spans="1:26" ht="20.100000000000001" customHeight="1" x14ac:dyDescent="0.15">
      <c r="A116" s="51">
        <f>IFERROR(IF(OR(TRIM($I116)="", NOT(OR(IFERROR(SEARCH(" ",$I116),0)&gt;0, IFERROR(SEARCH("　",$I116),0)&gt;0))),1001,0),3)</f>
        <v>1001</v>
      </c>
      <c r="B116" s="51"/>
      <c r="C116" s="69"/>
      <c r="D116" s="70">
        <f>D114+1</f>
        <v>3</v>
      </c>
      <c r="E116" s="46" t="s">
        <v>37</v>
      </c>
      <c r="I116" s="21"/>
      <c r="J116" s="21"/>
      <c r="K116" s="21"/>
      <c r="L116" s="21"/>
      <c r="M116" s="21"/>
      <c r="N116" s="21"/>
      <c r="O116" s="21"/>
      <c r="P116" s="21"/>
      <c r="Q116" s="21"/>
      <c r="R116" s="21"/>
      <c r="S116" s="21"/>
      <c r="T116" s="21"/>
      <c r="U116" s="21"/>
      <c r="V116" s="21"/>
      <c r="W116" s="21"/>
      <c r="X116" s="21"/>
      <c r="Y116" s="21"/>
      <c r="Z116" s="74"/>
    </row>
    <row r="117" spans="1:26" ht="20.100000000000001" customHeight="1" x14ac:dyDescent="0.15">
      <c r="A117" s="51"/>
      <c r="B117" s="51"/>
      <c r="C117" s="69"/>
      <c r="D117" s="75"/>
      <c r="E117" s="75"/>
      <c r="F117" s="75"/>
      <c r="G117" s="75"/>
      <c r="H117" s="75"/>
      <c r="I117" s="81"/>
      <c r="J117" s="77" t="s">
        <v>5</v>
      </c>
      <c r="K117" s="77"/>
      <c r="L117" s="77"/>
      <c r="M117" s="77"/>
      <c r="N117" s="77"/>
      <c r="O117" s="77"/>
      <c r="P117" s="77"/>
      <c r="Q117" s="77"/>
      <c r="R117" s="77"/>
      <c r="S117" s="77"/>
      <c r="T117" s="77"/>
      <c r="U117" s="77"/>
      <c r="V117" s="77"/>
      <c r="W117" s="77"/>
      <c r="X117" s="77"/>
      <c r="Y117" s="77"/>
      <c r="Z117" s="74"/>
    </row>
    <row r="118" spans="1:26" ht="20.100000000000001" hidden="1" customHeight="1" x14ac:dyDescent="0.15">
      <c r="A118" s="51"/>
      <c r="B118" s="51"/>
      <c r="C118" s="78"/>
      <c r="D118" s="75"/>
      <c r="E118" s="75"/>
      <c r="F118" s="75"/>
      <c r="G118" s="75"/>
      <c r="H118" s="75"/>
      <c r="I118" s="72"/>
      <c r="J118" s="76"/>
      <c r="K118" s="99"/>
      <c r="L118" s="76"/>
      <c r="M118" s="76"/>
      <c r="N118" s="76"/>
      <c r="O118" s="76"/>
      <c r="P118" s="76"/>
      <c r="Q118" s="100"/>
      <c r="R118" s="76"/>
      <c r="S118" s="76"/>
      <c r="T118" s="76"/>
      <c r="U118" s="76"/>
      <c r="V118" s="76"/>
      <c r="W118" s="76"/>
      <c r="X118" s="76"/>
      <c r="Y118" s="76"/>
      <c r="Z118" s="74"/>
    </row>
    <row r="119" spans="1:26" ht="20.100000000000001" hidden="1" customHeight="1" x14ac:dyDescent="0.15">
      <c r="A119" s="51"/>
      <c r="B119" s="51"/>
      <c r="C119" s="78"/>
      <c r="D119" s="75"/>
      <c r="E119" s="75"/>
      <c r="F119" s="75"/>
      <c r="G119" s="75"/>
      <c r="H119" s="75"/>
      <c r="I119" s="72"/>
      <c r="J119" s="76"/>
      <c r="K119" s="99"/>
      <c r="L119" s="76"/>
      <c r="M119" s="76"/>
      <c r="N119" s="76"/>
      <c r="O119" s="76"/>
      <c r="P119" s="76"/>
      <c r="Q119" s="100"/>
      <c r="R119" s="76"/>
      <c r="S119" s="76"/>
      <c r="T119" s="76"/>
      <c r="U119" s="76"/>
      <c r="V119" s="76"/>
      <c r="W119" s="76"/>
      <c r="X119" s="76"/>
      <c r="Y119" s="76"/>
      <c r="Z119" s="74"/>
    </row>
    <row r="120" spans="1:26" ht="20.100000000000001" hidden="1" customHeight="1" x14ac:dyDescent="0.15">
      <c r="A120" s="51"/>
      <c r="B120" s="51"/>
      <c r="C120" s="78"/>
      <c r="D120" s="75"/>
      <c r="E120" s="75"/>
      <c r="F120" s="75"/>
      <c r="G120" s="75"/>
      <c r="H120" s="75"/>
      <c r="I120" s="72"/>
      <c r="J120" s="76"/>
      <c r="K120" s="99"/>
      <c r="L120" s="76"/>
      <c r="M120" s="76"/>
      <c r="N120" s="76"/>
      <c r="O120" s="76"/>
      <c r="P120" s="76"/>
      <c r="Q120" s="100"/>
      <c r="R120" s="76"/>
      <c r="S120" s="76"/>
      <c r="T120" s="76"/>
      <c r="U120" s="76"/>
      <c r="V120" s="76"/>
      <c r="W120" s="76"/>
      <c r="X120" s="76"/>
      <c r="Y120" s="76"/>
      <c r="Z120" s="74"/>
    </row>
    <row r="121" spans="1:26" ht="20.100000000000001" hidden="1" customHeight="1" x14ac:dyDescent="0.15">
      <c r="A121" s="51"/>
      <c r="B121" s="51"/>
      <c r="C121" s="78"/>
      <c r="D121" s="75"/>
      <c r="E121" s="75"/>
      <c r="F121" s="75"/>
      <c r="G121" s="75"/>
      <c r="H121" s="75"/>
      <c r="I121" s="72"/>
      <c r="J121" s="76"/>
      <c r="K121" s="99"/>
      <c r="L121" s="76"/>
      <c r="M121" s="76"/>
      <c r="N121" s="76"/>
      <c r="O121" s="76"/>
      <c r="P121" s="76"/>
      <c r="Q121" s="100"/>
      <c r="R121" s="76"/>
      <c r="S121" s="76"/>
      <c r="T121" s="76"/>
      <c r="U121" s="76"/>
      <c r="V121" s="76"/>
      <c r="W121" s="76"/>
      <c r="X121" s="76"/>
      <c r="Y121" s="76"/>
      <c r="Z121" s="74"/>
    </row>
    <row r="122" spans="1:26" ht="20.100000000000001" customHeight="1" x14ac:dyDescent="0.15">
      <c r="A122" s="51">
        <f>IFERROR(IF(NOT(AND(TRIM($I122)&lt;&gt;"",ISNUMBER(VALUE(SUBSTITUTE($I122,"-",""))), IFERROR(SEARCH("-",$I122),0)&gt;0)),1001,0),3)</f>
        <v>1001</v>
      </c>
      <c r="B122" s="51"/>
      <c r="C122" s="69"/>
      <c r="D122" s="70">
        <v>4</v>
      </c>
      <c r="E122" s="46" t="s">
        <v>3</v>
      </c>
      <c r="I122" s="21"/>
      <c r="J122" s="21"/>
      <c r="K122" s="21"/>
      <c r="L122" s="21"/>
      <c r="M122" s="21"/>
      <c r="Y122" s="76"/>
      <c r="Z122" s="74"/>
    </row>
    <row r="123" spans="1:26" ht="20.100000000000001" customHeight="1" x14ac:dyDescent="0.15">
      <c r="A123" s="51"/>
      <c r="B123" s="51"/>
      <c r="C123" s="78"/>
      <c r="D123" s="75"/>
      <c r="E123" s="75"/>
      <c r="F123" s="75"/>
      <c r="G123" s="75"/>
      <c r="H123" s="75"/>
      <c r="I123" s="72"/>
      <c r="J123" s="77" t="s">
        <v>31</v>
      </c>
      <c r="K123" s="76"/>
      <c r="L123" s="76"/>
      <c r="M123" s="76"/>
      <c r="N123" s="76"/>
      <c r="O123" s="76"/>
      <c r="P123" s="76"/>
      <c r="Q123" s="76"/>
      <c r="R123" s="76"/>
      <c r="S123" s="76"/>
      <c r="T123" s="76"/>
      <c r="U123" s="76"/>
      <c r="V123" s="76"/>
      <c r="W123" s="76"/>
      <c r="X123" s="76"/>
      <c r="Y123" s="76"/>
      <c r="Z123" s="74"/>
    </row>
    <row r="124" spans="1:26" ht="20.100000000000001" hidden="1" customHeight="1" x14ac:dyDescent="0.15">
      <c r="A124" s="51"/>
      <c r="B124" s="51"/>
      <c r="C124" s="78"/>
      <c r="D124" s="75"/>
      <c r="E124" s="75"/>
      <c r="F124" s="75"/>
      <c r="G124" s="75"/>
      <c r="H124" s="75"/>
      <c r="I124" s="72"/>
      <c r="J124" s="76"/>
      <c r="K124" s="99"/>
      <c r="L124" s="76"/>
      <c r="M124" s="76"/>
      <c r="N124" s="76"/>
      <c r="O124" s="76"/>
      <c r="P124" s="76"/>
      <c r="Q124" s="100"/>
      <c r="R124" s="76"/>
      <c r="S124" s="76"/>
      <c r="T124" s="76"/>
      <c r="U124" s="76"/>
      <c r="V124" s="76"/>
      <c r="W124" s="76"/>
      <c r="X124" s="76"/>
      <c r="Y124" s="76"/>
      <c r="Z124" s="74"/>
    </row>
    <row r="125" spans="1:26" ht="20.100000000000001" hidden="1" customHeight="1" x14ac:dyDescent="0.15">
      <c r="A125" s="51"/>
      <c r="B125" s="51"/>
      <c r="C125" s="78"/>
      <c r="D125" s="75"/>
      <c r="E125" s="75"/>
      <c r="F125" s="75"/>
      <c r="G125" s="75"/>
      <c r="H125" s="75"/>
      <c r="I125" s="72"/>
      <c r="J125" s="76"/>
      <c r="K125" s="99"/>
      <c r="L125" s="76"/>
      <c r="M125" s="76"/>
      <c r="N125" s="76"/>
      <c r="O125" s="76"/>
      <c r="P125" s="76"/>
      <c r="Q125" s="100"/>
      <c r="R125" s="76"/>
      <c r="S125" s="76"/>
      <c r="T125" s="76"/>
      <c r="U125" s="76"/>
      <c r="V125" s="76"/>
      <c r="W125" s="76"/>
      <c r="X125" s="76"/>
      <c r="Y125" s="76"/>
      <c r="Z125" s="74"/>
    </row>
    <row r="126" spans="1:26" ht="20.100000000000001" hidden="1" customHeight="1" x14ac:dyDescent="0.15">
      <c r="A126" s="51"/>
      <c r="B126" s="51"/>
      <c r="C126" s="78"/>
      <c r="D126" s="75"/>
      <c r="E126" s="75"/>
      <c r="F126" s="75"/>
      <c r="G126" s="75"/>
      <c r="H126" s="75"/>
      <c r="I126" s="72"/>
      <c r="J126" s="76"/>
      <c r="K126" s="99"/>
      <c r="L126" s="76"/>
      <c r="M126" s="76"/>
      <c r="N126" s="76"/>
      <c r="O126" s="76"/>
      <c r="P126" s="76"/>
      <c r="Q126" s="100"/>
      <c r="R126" s="76"/>
      <c r="S126" s="76"/>
      <c r="T126" s="76"/>
      <c r="U126" s="76"/>
      <c r="V126" s="76"/>
      <c r="W126" s="76"/>
      <c r="X126" s="76"/>
      <c r="Y126" s="76"/>
      <c r="Z126" s="74"/>
    </row>
    <row r="127" spans="1:26" ht="20.100000000000001" hidden="1" customHeight="1" x14ac:dyDescent="0.15">
      <c r="A127" s="51"/>
      <c r="B127" s="51"/>
      <c r="C127" s="78"/>
      <c r="D127" s="75"/>
      <c r="E127" s="75"/>
      <c r="F127" s="75"/>
      <c r="G127" s="75"/>
      <c r="H127" s="75"/>
      <c r="I127" s="72"/>
      <c r="J127" s="76"/>
      <c r="K127" s="99"/>
      <c r="L127" s="76"/>
      <c r="M127" s="76"/>
      <c r="N127" s="76"/>
      <c r="O127" s="76"/>
      <c r="P127" s="76"/>
      <c r="Q127" s="100"/>
      <c r="R127" s="76"/>
      <c r="S127" s="76"/>
      <c r="T127" s="76"/>
      <c r="U127" s="76"/>
      <c r="V127" s="76"/>
      <c r="W127" s="76"/>
      <c r="X127" s="76"/>
      <c r="Y127" s="76"/>
      <c r="Z127" s="74"/>
    </row>
    <row r="128" spans="1:26" ht="20.100000000000001" customHeight="1" x14ac:dyDescent="0.15">
      <c r="A128" s="51"/>
      <c r="B128" s="51"/>
      <c r="C128" s="88"/>
      <c r="D128" s="89"/>
      <c r="E128" s="89"/>
      <c r="F128" s="89"/>
      <c r="G128" s="89"/>
      <c r="H128" s="89"/>
      <c r="I128" s="91"/>
      <c r="J128" s="90"/>
      <c r="K128" s="91"/>
      <c r="L128" s="90"/>
      <c r="M128" s="90"/>
      <c r="N128" s="90"/>
      <c r="O128" s="90"/>
      <c r="P128" s="90"/>
      <c r="Q128" s="113"/>
      <c r="R128" s="90"/>
      <c r="S128" s="90"/>
      <c r="T128" s="90"/>
      <c r="U128" s="90"/>
      <c r="V128" s="90"/>
      <c r="W128" s="90"/>
      <c r="X128" s="90"/>
      <c r="Y128" s="90"/>
      <c r="Z128" s="92"/>
    </row>
    <row r="129" spans="1:26" ht="20.100000000000001" customHeight="1" x14ac:dyDescent="0.15">
      <c r="A129" s="51"/>
      <c r="B129" s="51"/>
      <c r="C129" s="75"/>
      <c r="D129" s="75"/>
      <c r="E129" s="75"/>
      <c r="F129" s="75"/>
      <c r="G129" s="75"/>
      <c r="H129" s="75"/>
      <c r="I129" s="94"/>
      <c r="J129" s="94"/>
      <c r="K129" s="94"/>
      <c r="L129" s="94"/>
      <c r="M129" s="94"/>
      <c r="N129" s="94"/>
      <c r="O129" s="94"/>
      <c r="P129" s="94"/>
      <c r="Q129" s="114"/>
      <c r="R129" s="94"/>
      <c r="S129" s="94"/>
      <c r="T129" s="94"/>
      <c r="U129" s="94"/>
      <c r="V129" s="94"/>
      <c r="W129" s="94"/>
      <c r="X129" s="94"/>
      <c r="Y129" s="94"/>
      <c r="Z129" s="75"/>
    </row>
    <row r="130" spans="1:26" ht="15.75" hidden="1" customHeight="1" x14ac:dyDescent="0.15">
      <c r="A130" s="51"/>
      <c r="B130" s="51"/>
      <c r="C130" s="75"/>
      <c r="D130" s="75"/>
      <c r="E130" s="75"/>
      <c r="F130" s="75"/>
      <c r="G130" s="75"/>
      <c r="H130" s="75"/>
      <c r="I130" s="94"/>
      <c r="J130" s="94"/>
      <c r="K130" s="94"/>
      <c r="L130" s="94"/>
      <c r="M130" s="94"/>
      <c r="N130" s="94"/>
      <c r="O130" s="94"/>
      <c r="P130" s="94"/>
      <c r="Q130" s="114"/>
      <c r="R130" s="94"/>
      <c r="S130" s="94"/>
      <c r="T130" s="94"/>
      <c r="U130" s="94"/>
      <c r="V130" s="94"/>
      <c r="W130" s="94"/>
      <c r="X130" s="94"/>
      <c r="Y130" s="94"/>
      <c r="Z130" s="75"/>
    </row>
    <row r="131" spans="1:26" ht="15.75" hidden="1" customHeight="1" x14ac:dyDescent="0.15">
      <c r="A131" s="51"/>
      <c r="B131" s="51"/>
      <c r="C131" s="75"/>
      <c r="D131" s="75"/>
      <c r="E131" s="75"/>
      <c r="F131" s="75"/>
      <c r="G131" s="75"/>
      <c r="H131" s="75"/>
      <c r="I131" s="94"/>
      <c r="J131" s="94"/>
      <c r="K131" s="94"/>
      <c r="L131" s="94"/>
      <c r="M131" s="94"/>
      <c r="N131" s="94"/>
      <c r="O131" s="94"/>
      <c r="P131" s="94"/>
      <c r="Q131" s="114"/>
      <c r="R131" s="94"/>
      <c r="S131" s="94"/>
      <c r="T131" s="94"/>
      <c r="U131" s="94"/>
      <c r="V131" s="94"/>
      <c r="W131" s="94"/>
      <c r="X131" s="94"/>
      <c r="Y131" s="94"/>
      <c r="Z131" s="75"/>
    </row>
    <row r="132" spans="1:26" ht="15.75" hidden="1" customHeight="1" x14ac:dyDescent="0.15">
      <c r="A132" s="51"/>
      <c r="B132" s="51"/>
      <c r="C132" s="75"/>
      <c r="D132" s="75"/>
      <c r="E132" s="75"/>
      <c r="F132" s="75"/>
      <c r="G132" s="75"/>
      <c r="H132" s="75"/>
      <c r="I132" s="94"/>
      <c r="J132" s="94"/>
      <c r="K132" s="94"/>
      <c r="L132" s="94"/>
      <c r="M132" s="94"/>
      <c r="N132" s="94"/>
      <c r="O132" s="94"/>
      <c r="P132" s="94"/>
      <c r="Q132" s="114"/>
      <c r="R132" s="94"/>
      <c r="S132" s="94"/>
      <c r="T132" s="94"/>
      <c r="U132" s="94"/>
      <c r="V132" s="94"/>
      <c r="W132" s="94"/>
      <c r="X132" s="94"/>
      <c r="Y132" s="94"/>
      <c r="Z132" s="75"/>
    </row>
    <row r="133" spans="1:26" ht="15.75" hidden="1" customHeight="1" x14ac:dyDescent="0.15">
      <c r="A133" s="51"/>
      <c r="B133" s="51"/>
      <c r="C133" s="75"/>
      <c r="D133" s="75"/>
      <c r="E133" s="75"/>
      <c r="F133" s="75"/>
      <c r="G133" s="75"/>
      <c r="H133" s="75"/>
      <c r="I133" s="94"/>
      <c r="J133" s="94"/>
      <c r="K133" s="94"/>
      <c r="L133" s="94"/>
      <c r="M133" s="94"/>
      <c r="N133" s="94"/>
      <c r="O133" s="94"/>
      <c r="P133" s="94"/>
      <c r="Q133" s="114"/>
      <c r="R133" s="94"/>
      <c r="S133" s="94"/>
      <c r="T133" s="94"/>
      <c r="U133" s="94"/>
      <c r="V133" s="94"/>
      <c r="W133" s="94"/>
      <c r="X133" s="94"/>
      <c r="Y133" s="94"/>
      <c r="Z133" s="75"/>
    </row>
    <row r="134" spans="1:26" ht="15.75" hidden="1" customHeight="1" x14ac:dyDescent="0.15">
      <c r="A134" s="51"/>
      <c r="B134" s="51"/>
      <c r="C134" s="75"/>
      <c r="D134" s="75"/>
      <c r="E134" s="75"/>
      <c r="F134" s="75"/>
      <c r="G134" s="75"/>
      <c r="H134" s="75"/>
      <c r="I134" s="94"/>
      <c r="J134" s="94"/>
      <c r="K134" s="94"/>
      <c r="L134" s="94"/>
      <c r="M134" s="94"/>
      <c r="N134" s="94"/>
      <c r="O134" s="94"/>
      <c r="P134" s="94"/>
      <c r="Q134" s="114"/>
      <c r="R134" s="94"/>
      <c r="S134" s="94"/>
      <c r="T134" s="94"/>
      <c r="U134" s="94"/>
      <c r="V134" s="94"/>
      <c r="W134" s="94"/>
      <c r="X134" s="94"/>
      <c r="Y134" s="94"/>
      <c r="Z134" s="75"/>
    </row>
    <row r="135" spans="1:26" ht="15.75" hidden="1" customHeight="1" x14ac:dyDescent="0.15">
      <c r="A135" s="51"/>
      <c r="B135" s="51"/>
      <c r="C135" s="75"/>
      <c r="D135" s="75"/>
      <c r="E135" s="75"/>
      <c r="F135" s="75"/>
      <c r="G135" s="75"/>
      <c r="H135" s="75"/>
      <c r="I135" s="94"/>
      <c r="J135" s="94"/>
      <c r="K135" s="94"/>
      <c r="L135" s="94"/>
      <c r="M135" s="94"/>
      <c r="N135" s="94"/>
      <c r="O135" s="94"/>
      <c r="P135" s="94"/>
      <c r="Q135" s="114"/>
      <c r="R135" s="94"/>
      <c r="S135" s="94"/>
      <c r="T135" s="94"/>
      <c r="U135" s="94"/>
      <c r="V135" s="94"/>
      <c r="W135" s="94"/>
      <c r="X135" s="94"/>
      <c r="Y135" s="94"/>
      <c r="Z135" s="75"/>
    </row>
    <row r="136" spans="1:26" ht="15.75" hidden="1" customHeight="1" x14ac:dyDescent="0.15">
      <c r="A136" s="51"/>
      <c r="B136" s="51"/>
      <c r="C136" s="75"/>
      <c r="D136" s="75"/>
      <c r="E136" s="75"/>
      <c r="F136" s="75"/>
      <c r="G136" s="75"/>
      <c r="H136" s="75"/>
      <c r="I136" s="94"/>
      <c r="J136" s="94"/>
      <c r="K136" s="94"/>
      <c r="L136" s="94"/>
      <c r="M136" s="94"/>
      <c r="N136" s="94"/>
      <c r="O136" s="94"/>
      <c r="P136" s="94"/>
      <c r="Q136" s="114"/>
      <c r="R136" s="94"/>
      <c r="S136" s="94"/>
      <c r="T136" s="94"/>
      <c r="U136" s="94"/>
      <c r="V136" s="94"/>
      <c r="W136" s="94"/>
      <c r="X136" s="94"/>
      <c r="Y136" s="94"/>
      <c r="Z136" s="75"/>
    </row>
    <row r="137" spans="1:26" ht="15.75" hidden="1" customHeight="1" x14ac:dyDescent="0.15">
      <c r="A137" s="51"/>
      <c r="B137" s="51"/>
      <c r="C137" s="75"/>
      <c r="D137" s="75"/>
      <c r="E137" s="75"/>
      <c r="F137" s="75"/>
      <c r="G137" s="75"/>
      <c r="H137" s="75"/>
      <c r="I137" s="94"/>
      <c r="J137" s="94"/>
      <c r="K137" s="94"/>
      <c r="L137" s="94"/>
      <c r="M137" s="94"/>
      <c r="N137" s="94"/>
      <c r="O137" s="94"/>
      <c r="P137" s="94"/>
      <c r="Q137" s="114"/>
      <c r="R137" s="94"/>
      <c r="S137" s="94"/>
      <c r="T137" s="94"/>
      <c r="U137" s="94"/>
      <c r="V137" s="94"/>
      <c r="W137" s="94"/>
      <c r="X137" s="94"/>
      <c r="Y137" s="94"/>
      <c r="Z137" s="75"/>
    </row>
    <row r="138" spans="1:26" ht="15.75" hidden="1" customHeight="1" x14ac:dyDescent="0.15">
      <c r="A138" s="51"/>
      <c r="B138" s="51"/>
      <c r="C138" s="75"/>
      <c r="D138" s="75"/>
      <c r="E138" s="75"/>
      <c r="F138" s="75"/>
      <c r="G138" s="75"/>
      <c r="H138" s="75"/>
      <c r="I138" s="94"/>
      <c r="J138" s="94"/>
      <c r="K138" s="94"/>
      <c r="L138" s="94"/>
      <c r="M138" s="94"/>
      <c r="N138" s="94"/>
      <c r="O138" s="94"/>
      <c r="P138" s="94"/>
      <c r="Q138" s="114"/>
      <c r="R138" s="94"/>
      <c r="S138" s="94"/>
      <c r="T138" s="94"/>
      <c r="U138" s="94"/>
      <c r="V138" s="94"/>
      <c r="W138" s="94"/>
      <c r="X138" s="94"/>
      <c r="Y138" s="94"/>
      <c r="Z138" s="75"/>
    </row>
    <row r="139" spans="1:26" ht="15.75" hidden="1" customHeight="1" x14ac:dyDescent="0.15">
      <c r="A139" s="51"/>
      <c r="B139" s="51"/>
      <c r="C139" s="75"/>
      <c r="D139" s="75"/>
      <c r="E139" s="75"/>
      <c r="F139" s="75"/>
      <c r="G139" s="75"/>
      <c r="H139" s="75"/>
      <c r="I139" s="94"/>
      <c r="J139" s="94"/>
      <c r="K139" s="94"/>
      <c r="L139" s="94"/>
      <c r="M139" s="94"/>
      <c r="N139" s="94"/>
      <c r="O139" s="94"/>
      <c r="P139" s="94"/>
      <c r="Q139" s="114"/>
      <c r="R139" s="94"/>
      <c r="S139" s="94"/>
      <c r="T139" s="94"/>
      <c r="U139" s="94"/>
      <c r="V139" s="94"/>
      <c r="W139" s="94"/>
      <c r="X139" s="94"/>
      <c r="Y139" s="94"/>
      <c r="Z139" s="75"/>
    </row>
    <row r="140" spans="1:26" ht="15.75" hidden="1" customHeight="1" x14ac:dyDescent="0.15">
      <c r="A140" s="51"/>
      <c r="B140" s="51"/>
      <c r="C140" s="75"/>
      <c r="D140" s="75"/>
      <c r="E140" s="75"/>
      <c r="F140" s="75"/>
      <c r="G140" s="75"/>
      <c r="H140" s="75"/>
      <c r="I140" s="94"/>
      <c r="J140" s="94"/>
      <c r="K140" s="94"/>
      <c r="L140" s="94"/>
      <c r="M140" s="94"/>
      <c r="N140" s="94"/>
      <c r="O140" s="94"/>
      <c r="P140" s="94"/>
      <c r="Q140" s="114"/>
      <c r="R140" s="94"/>
      <c r="S140" s="94"/>
      <c r="T140" s="94"/>
      <c r="U140" s="94"/>
      <c r="V140" s="94"/>
      <c r="W140" s="94"/>
      <c r="X140" s="94"/>
      <c r="Y140" s="94"/>
      <c r="Z140" s="75"/>
    </row>
    <row r="141" spans="1:26" ht="15.75" hidden="1" customHeight="1" x14ac:dyDescent="0.15">
      <c r="A141" s="51"/>
      <c r="B141" s="51"/>
      <c r="C141" s="75"/>
      <c r="D141" s="75"/>
      <c r="E141" s="75"/>
      <c r="F141" s="75"/>
      <c r="G141" s="75"/>
      <c r="H141" s="75"/>
      <c r="I141" s="94"/>
      <c r="J141" s="94"/>
      <c r="K141" s="94"/>
      <c r="L141" s="94"/>
      <c r="M141" s="94"/>
      <c r="N141" s="94"/>
      <c r="O141" s="94"/>
      <c r="P141" s="94"/>
      <c r="Q141" s="114"/>
      <c r="R141" s="94"/>
      <c r="S141" s="94"/>
      <c r="T141" s="94"/>
      <c r="U141" s="94"/>
      <c r="V141" s="94"/>
      <c r="W141" s="94"/>
      <c r="X141" s="94"/>
      <c r="Y141" s="94"/>
      <c r="Z141" s="75"/>
    </row>
    <row r="142" spans="1:26" ht="15.75" hidden="1" customHeight="1" x14ac:dyDescent="0.15">
      <c r="A142" s="51"/>
      <c r="B142" s="51"/>
      <c r="C142" s="75"/>
      <c r="D142" s="75"/>
      <c r="E142" s="75"/>
      <c r="F142" s="75"/>
      <c r="G142" s="75"/>
      <c r="H142" s="75"/>
      <c r="I142" s="94"/>
      <c r="J142" s="94"/>
      <c r="K142" s="94"/>
      <c r="L142" s="94"/>
      <c r="M142" s="94"/>
      <c r="N142" s="94"/>
      <c r="O142" s="94"/>
      <c r="P142" s="94"/>
      <c r="Q142" s="114"/>
      <c r="R142" s="94"/>
      <c r="S142" s="94"/>
      <c r="T142" s="94"/>
      <c r="U142" s="94"/>
      <c r="V142" s="94"/>
      <c r="W142" s="94"/>
      <c r="X142" s="94"/>
      <c r="Y142" s="94"/>
      <c r="Z142" s="75"/>
    </row>
    <row r="143" spans="1:26" ht="15.75" hidden="1" customHeight="1" x14ac:dyDescent="0.15">
      <c r="A143" s="51"/>
      <c r="B143" s="51"/>
      <c r="C143" s="75"/>
      <c r="D143" s="75"/>
      <c r="E143" s="75"/>
      <c r="F143" s="75"/>
      <c r="G143" s="75"/>
      <c r="H143" s="75"/>
      <c r="I143" s="94"/>
      <c r="J143" s="94"/>
      <c r="K143" s="94"/>
      <c r="L143" s="94"/>
      <c r="M143" s="94"/>
      <c r="N143" s="94"/>
      <c r="O143" s="94"/>
      <c r="P143" s="94"/>
      <c r="Q143" s="114"/>
      <c r="R143" s="94"/>
      <c r="S143" s="94"/>
      <c r="T143" s="94"/>
      <c r="U143" s="94"/>
      <c r="V143" s="94"/>
      <c r="W143" s="94"/>
      <c r="X143" s="94"/>
      <c r="Y143" s="94"/>
      <c r="Z143" s="75"/>
    </row>
    <row r="144" spans="1:26" ht="15.75" hidden="1" customHeight="1" x14ac:dyDescent="0.15">
      <c r="A144" s="51"/>
      <c r="B144" s="51"/>
      <c r="C144" s="75"/>
      <c r="D144" s="75"/>
      <c r="E144" s="75"/>
      <c r="F144" s="75"/>
      <c r="G144" s="75"/>
      <c r="H144" s="75"/>
      <c r="I144" s="94"/>
      <c r="J144" s="94"/>
      <c r="K144" s="94"/>
      <c r="L144" s="94"/>
      <c r="M144" s="94"/>
      <c r="N144" s="94"/>
      <c r="O144" s="94"/>
      <c r="P144" s="94"/>
      <c r="Q144" s="114"/>
      <c r="R144" s="94"/>
      <c r="S144" s="94"/>
      <c r="T144" s="94"/>
      <c r="U144" s="94"/>
      <c r="V144" s="94"/>
      <c r="W144" s="94"/>
      <c r="X144" s="94"/>
      <c r="Y144" s="94"/>
      <c r="Z144" s="75"/>
    </row>
    <row r="145" spans="1:26" ht="15.75" hidden="1" customHeight="1" x14ac:dyDescent="0.15">
      <c r="A145" s="51"/>
      <c r="B145" s="51"/>
      <c r="C145" s="75"/>
      <c r="D145" s="75"/>
      <c r="E145" s="75"/>
      <c r="F145" s="75"/>
      <c r="G145" s="75"/>
      <c r="H145" s="75"/>
      <c r="I145" s="94"/>
      <c r="J145" s="94"/>
      <c r="K145" s="94"/>
      <c r="L145" s="94"/>
      <c r="M145" s="94"/>
      <c r="N145" s="94"/>
      <c r="O145" s="94"/>
      <c r="P145" s="94"/>
      <c r="Q145" s="114"/>
      <c r="R145" s="94"/>
      <c r="S145" s="94"/>
      <c r="T145" s="94"/>
      <c r="U145" s="94"/>
      <c r="V145" s="94"/>
      <c r="W145" s="94"/>
      <c r="X145" s="94"/>
      <c r="Y145" s="94"/>
      <c r="Z145" s="75"/>
    </row>
    <row r="146" spans="1:26" ht="15.75" hidden="1" customHeight="1" x14ac:dyDescent="0.15">
      <c r="A146" s="51"/>
      <c r="B146" s="51"/>
      <c r="C146" s="75"/>
      <c r="D146" s="75"/>
      <c r="E146" s="75"/>
      <c r="F146" s="75"/>
      <c r="G146" s="75"/>
      <c r="H146" s="75"/>
      <c r="I146" s="94"/>
      <c r="J146" s="94"/>
      <c r="K146" s="94"/>
      <c r="L146" s="94"/>
      <c r="M146" s="94"/>
      <c r="N146" s="94"/>
      <c r="O146" s="94"/>
      <c r="P146" s="94"/>
      <c r="Q146" s="114"/>
      <c r="R146" s="94"/>
      <c r="S146" s="94"/>
      <c r="T146" s="94"/>
      <c r="U146" s="94"/>
      <c r="V146" s="94"/>
      <c r="W146" s="94"/>
      <c r="X146" s="94"/>
      <c r="Y146" s="94"/>
      <c r="Z146" s="75"/>
    </row>
    <row r="147" spans="1:26" ht="15.75" hidden="1" customHeight="1" x14ac:dyDescent="0.15">
      <c r="A147" s="51"/>
      <c r="B147" s="51"/>
      <c r="C147" s="75"/>
      <c r="D147" s="75"/>
      <c r="E147" s="75"/>
      <c r="F147" s="75"/>
      <c r="G147" s="75"/>
      <c r="H147" s="75"/>
      <c r="I147" s="94"/>
      <c r="J147" s="94"/>
      <c r="K147" s="94"/>
      <c r="L147" s="94"/>
      <c r="M147" s="94"/>
      <c r="N147" s="94"/>
      <c r="O147" s="94"/>
      <c r="P147" s="94"/>
      <c r="Q147" s="114"/>
      <c r="R147" s="94"/>
      <c r="S147" s="94"/>
      <c r="T147" s="94"/>
      <c r="U147" s="94"/>
      <c r="V147" s="94"/>
      <c r="W147" s="94"/>
      <c r="X147" s="94"/>
      <c r="Y147" s="94"/>
      <c r="Z147" s="75"/>
    </row>
    <row r="148" spans="1:26" ht="15.75" hidden="1" customHeight="1" x14ac:dyDescent="0.15">
      <c r="A148" s="51"/>
      <c r="B148" s="51"/>
      <c r="C148" s="75"/>
      <c r="D148" s="75"/>
      <c r="E148" s="75"/>
      <c r="F148" s="75"/>
      <c r="G148" s="75"/>
      <c r="H148" s="75"/>
      <c r="I148" s="94"/>
      <c r="J148" s="94"/>
      <c r="K148" s="94"/>
      <c r="L148" s="94"/>
      <c r="M148" s="94"/>
      <c r="N148" s="94"/>
      <c r="O148" s="94"/>
      <c r="P148" s="94"/>
      <c r="Q148" s="114"/>
      <c r="R148" s="94"/>
      <c r="S148" s="94"/>
      <c r="T148" s="94"/>
      <c r="U148" s="94"/>
      <c r="V148" s="94"/>
      <c r="W148" s="94"/>
      <c r="X148" s="94"/>
      <c r="Y148" s="94"/>
      <c r="Z148" s="75"/>
    </row>
    <row r="149" spans="1:26" ht="20.100000000000001" customHeight="1" x14ac:dyDescent="0.15">
      <c r="A149" s="51"/>
      <c r="B149" s="51"/>
      <c r="C149" s="75"/>
      <c r="D149" s="75"/>
      <c r="E149" s="75"/>
      <c r="F149" s="75"/>
      <c r="G149" s="75"/>
      <c r="H149" s="75"/>
      <c r="I149" s="94"/>
      <c r="J149" s="75"/>
      <c r="K149" s="75"/>
      <c r="L149" s="75"/>
      <c r="M149" s="75"/>
      <c r="N149" s="75"/>
      <c r="O149" s="75"/>
      <c r="P149" s="75"/>
      <c r="Q149" s="115"/>
      <c r="R149" s="75"/>
      <c r="S149" s="75"/>
      <c r="T149" s="75"/>
      <c r="U149" s="75"/>
      <c r="V149" s="75"/>
      <c r="W149" s="75"/>
      <c r="X149" s="75"/>
      <c r="Y149" s="75"/>
      <c r="Z149" s="75"/>
    </row>
    <row r="150" spans="1:26" ht="20.100000000000001" customHeight="1" x14ac:dyDescent="0.15">
      <c r="A150" s="51"/>
      <c r="B150" s="51"/>
      <c r="C150" s="62" t="s">
        <v>27</v>
      </c>
      <c r="D150" s="63"/>
      <c r="E150" s="63"/>
      <c r="F150" s="63"/>
      <c r="G150" s="63"/>
      <c r="H150" s="64"/>
      <c r="I150" s="95"/>
      <c r="K150" s="95"/>
    </row>
    <row r="151" spans="1:26" ht="20.100000000000001" customHeight="1" x14ac:dyDescent="0.15">
      <c r="A151" s="51"/>
      <c r="B151" s="51"/>
      <c r="C151" s="65"/>
      <c r="D151" s="66"/>
      <c r="E151" s="66"/>
      <c r="F151" s="66"/>
      <c r="G151" s="66"/>
      <c r="H151" s="66"/>
      <c r="I151" s="67"/>
      <c r="J151" s="67"/>
      <c r="K151" s="67"/>
      <c r="L151" s="67"/>
      <c r="M151" s="67"/>
      <c r="N151" s="67"/>
      <c r="O151" s="67"/>
      <c r="P151" s="67"/>
      <c r="Q151" s="67"/>
      <c r="R151" s="67"/>
      <c r="S151" s="67"/>
      <c r="T151" s="67"/>
      <c r="U151" s="67"/>
      <c r="V151" s="67"/>
      <c r="W151" s="67"/>
      <c r="X151" s="67"/>
      <c r="Y151" s="67"/>
      <c r="Z151" s="68"/>
    </row>
    <row r="152" spans="1:26" ht="20.100000000000001" customHeight="1" x14ac:dyDescent="0.15">
      <c r="A152" s="51"/>
      <c r="B152" s="51"/>
      <c r="C152" s="65"/>
      <c r="D152" s="116" t="s">
        <v>18</v>
      </c>
      <c r="E152" s="96"/>
      <c r="F152" s="96"/>
      <c r="G152" s="96"/>
      <c r="H152" s="96"/>
      <c r="I152" s="96"/>
      <c r="J152" s="96"/>
      <c r="K152" s="96"/>
      <c r="L152" s="96"/>
      <c r="M152" s="96"/>
      <c r="N152" s="96"/>
      <c r="O152" s="96"/>
      <c r="P152" s="96"/>
      <c r="Q152" s="96"/>
      <c r="R152" s="96"/>
      <c r="S152" s="96"/>
      <c r="T152" s="96"/>
      <c r="U152" s="96"/>
      <c r="V152" s="96"/>
      <c r="W152" s="96"/>
      <c r="X152" s="76"/>
      <c r="Y152" s="75"/>
      <c r="Z152" s="74"/>
    </row>
    <row r="153" spans="1:26" ht="20.100000000000001" customHeight="1" x14ac:dyDescent="0.15">
      <c r="A153" s="51">
        <f>IFERROR(IF(AND($I153&lt;&gt;"しない", $I153&lt;&gt;"する"),1001,0),3)</f>
        <v>0</v>
      </c>
      <c r="B153" s="51"/>
      <c r="C153" s="69"/>
      <c r="D153" s="70">
        <v>1</v>
      </c>
      <c r="E153" s="75" t="s">
        <v>19</v>
      </c>
      <c r="F153" s="75"/>
      <c r="G153" s="75"/>
      <c r="H153" s="75"/>
      <c r="I153" s="21" t="s">
        <v>46</v>
      </c>
      <c r="J153" s="21"/>
      <c r="K153" s="21"/>
      <c r="L153" s="21"/>
      <c r="M153" s="21"/>
      <c r="N153" s="75"/>
      <c r="O153" s="75"/>
      <c r="P153" s="75"/>
      <c r="Q153" s="75"/>
      <c r="R153" s="75"/>
      <c r="S153" s="75"/>
      <c r="T153" s="75"/>
      <c r="U153" s="75"/>
      <c r="Z153" s="117"/>
    </row>
    <row r="154" spans="1:26" ht="20.100000000000001" customHeight="1" x14ac:dyDescent="0.15">
      <c r="A154" s="51"/>
      <c r="B154" s="51"/>
      <c r="C154" s="78"/>
      <c r="D154" s="75"/>
      <c r="E154" s="75"/>
      <c r="F154" s="75"/>
      <c r="G154" s="75"/>
      <c r="H154" s="75"/>
      <c r="I154" s="118"/>
      <c r="J154" s="77" t="s">
        <v>20</v>
      </c>
      <c r="K154" s="77"/>
      <c r="L154" s="77"/>
      <c r="M154" s="77"/>
      <c r="N154" s="77"/>
      <c r="O154" s="77"/>
      <c r="P154" s="77"/>
      <c r="Q154" s="77"/>
      <c r="R154" s="77"/>
      <c r="S154" s="77"/>
      <c r="T154" s="77"/>
      <c r="U154" s="75"/>
      <c r="Z154" s="117"/>
    </row>
    <row r="155" spans="1:26" ht="20.100000000000001" customHeight="1" x14ac:dyDescent="0.15">
      <c r="A155" s="51">
        <f>IFERROR(IF(AND($I153="する",OR(TRIM($I155)="", NOT(OR(IFERROR(SEARCH(" ",$I155),0)&gt;0, IFERROR(SEARCH("　",$I155),0)&gt;0)))),1001,0),3)</f>
        <v>0</v>
      </c>
      <c r="B155" s="51"/>
      <c r="C155" s="69"/>
      <c r="D155" s="70">
        <v>2</v>
      </c>
      <c r="E155" s="46" t="s">
        <v>36</v>
      </c>
      <c r="I155" s="21"/>
      <c r="J155" s="21"/>
      <c r="K155" s="21"/>
      <c r="L155" s="21"/>
      <c r="M155" s="21"/>
      <c r="N155" s="21"/>
      <c r="O155" s="21"/>
      <c r="P155" s="21"/>
      <c r="Q155" s="21"/>
      <c r="R155" s="21"/>
      <c r="S155" s="21"/>
      <c r="T155" s="21"/>
      <c r="U155" s="21"/>
      <c r="V155" s="21"/>
      <c r="W155" s="21"/>
      <c r="X155" s="21"/>
      <c r="Y155" s="21"/>
      <c r="Z155" s="74"/>
    </row>
    <row r="156" spans="1:26" ht="20.100000000000001" customHeight="1" x14ac:dyDescent="0.15">
      <c r="A156" s="51"/>
      <c r="B156" s="51"/>
      <c r="C156" s="69"/>
      <c r="D156" s="70"/>
      <c r="E156" s="75"/>
      <c r="F156" s="75"/>
      <c r="G156" s="75"/>
      <c r="H156" s="75"/>
      <c r="I156" s="81"/>
      <c r="J156" s="77" t="s">
        <v>30</v>
      </c>
      <c r="K156" s="77"/>
      <c r="L156" s="77"/>
      <c r="M156" s="77"/>
      <c r="N156" s="77"/>
      <c r="O156" s="77"/>
      <c r="P156" s="77"/>
      <c r="Q156" s="77"/>
      <c r="R156" s="77"/>
      <c r="S156" s="77"/>
      <c r="T156" s="77"/>
      <c r="U156" s="77"/>
      <c r="V156" s="77"/>
      <c r="W156" s="77"/>
      <c r="X156" s="77"/>
      <c r="Y156" s="77"/>
      <c r="Z156" s="74"/>
    </row>
    <row r="157" spans="1:26" ht="20.100000000000001" customHeight="1" x14ac:dyDescent="0.15">
      <c r="A157" s="51">
        <f>IFERROR(IF(AND($I153="する",OR(TRIM($I157)="", NOT(OR(IFERROR(SEARCH(" ",$I157),0)&gt;0, IFERROR(SEARCH("　",$I157),0)&gt;0)))),1001,0),3)</f>
        <v>0</v>
      </c>
      <c r="B157" s="51"/>
      <c r="C157" s="69"/>
      <c r="D157" s="70">
        <v>3</v>
      </c>
      <c r="E157" s="46" t="s">
        <v>37</v>
      </c>
      <c r="I157" s="21"/>
      <c r="J157" s="21"/>
      <c r="K157" s="21"/>
      <c r="L157" s="21"/>
      <c r="M157" s="21"/>
      <c r="N157" s="21"/>
      <c r="O157" s="21"/>
      <c r="P157" s="21"/>
      <c r="Q157" s="21"/>
      <c r="R157" s="21"/>
      <c r="S157" s="21"/>
      <c r="T157" s="21"/>
      <c r="U157" s="21"/>
      <c r="V157" s="21"/>
      <c r="W157" s="21"/>
      <c r="X157" s="21"/>
      <c r="Y157" s="21"/>
      <c r="Z157" s="74"/>
    </row>
    <row r="158" spans="1:26" ht="20.100000000000001" customHeight="1" x14ac:dyDescent="0.15">
      <c r="A158" s="51"/>
      <c r="B158" s="51"/>
      <c r="C158" s="78"/>
      <c r="D158" s="75"/>
      <c r="E158" s="75"/>
      <c r="F158" s="75"/>
      <c r="G158" s="75"/>
      <c r="H158" s="75"/>
      <c r="I158" s="81"/>
      <c r="J158" s="77" t="s">
        <v>5</v>
      </c>
      <c r="K158" s="77"/>
      <c r="L158" s="77"/>
      <c r="M158" s="77"/>
      <c r="N158" s="77"/>
      <c r="O158" s="77"/>
      <c r="P158" s="77"/>
      <c r="Q158" s="77"/>
      <c r="R158" s="77"/>
      <c r="S158" s="77"/>
      <c r="T158" s="77"/>
      <c r="U158" s="77"/>
      <c r="V158" s="77"/>
      <c r="W158" s="77"/>
      <c r="X158" s="77"/>
      <c r="Y158" s="77"/>
      <c r="Z158" s="74"/>
    </row>
    <row r="159" spans="1:26" ht="20.100000000000001" customHeight="1" x14ac:dyDescent="0.15">
      <c r="A159" s="51">
        <f>IFERROR(IF(AND($I153="する",OR(TRIM($I159)="", LEN($I159)&lt;&gt;8, NOT(ISNUMBER(VALUE($I159))), IFERROR(SEARCH("-", $I159),0)&gt;0)),1001,0),3)</f>
        <v>0</v>
      </c>
      <c r="B159" s="51"/>
      <c r="C159" s="69"/>
      <c r="D159" s="70">
        <v>4</v>
      </c>
      <c r="E159" s="46" t="s">
        <v>22</v>
      </c>
      <c r="I159" s="21"/>
      <c r="J159" s="21"/>
      <c r="K159" s="21"/>
      <c r="L159" s="21"/>
      <c r="M159" s="21"/>
      <c r="N159" s="75"/>
      <c r="O159" s="75"/>
      <c r="P159" s="75"/>
      <c r="Q159" s="75"/>
      <c r="R159" s="75"/>
      <c r="S159" s="75"/>
      <c r="T159" s="75"/>
      <c r="U159" s="75"/>
      <c r="V159" s="75"/>
      <c r="W159" s="75"/>
      <c r="X159" s="75"/>
      <c r="Y159" s="75"/>
      <c r="Z159" s="74"/>
    </row>
    <row r="160" spans="1:26" ht="20.100000000000001" customHeight="1" x14ac:dyDescent="0.15">
      <c r="A160" s="51"/>
      <c r="B160" s="51"/>
      <c r="C160" s="78"/>
      <c r="D160" s="75"/>
      <c r="E160" s="75"/>
      <c r="F160" s="75"/>
      <c r="G160" s="75"/>
      <c r="H160" s="75"/>
      <c r="I160" s="72"/>
      <c r="J160" s="77" t="s">
        <v>41</v>
      </c>
      <c r="K160" s="76"/>
      <c r="L160" s="76"/>
      <c r="M160" s="76"/>
      <c r="N160" s="76"/>
      <c r="O160" s="76"/>
      <c r="P160" s="76"/>
      <c r="Q160" s="76"/>
      <c r="R160" s="76"/>
      <c r="S160" s="76"/>
      <c r="T160" s="76"/>
      <c r="U160" s="76"/>
      <c r="V160" s="76"/>
      <c r="W160" s="76"/>
      <c r="X160" s="76"/>
      <c r="Y160" s="76"/>
      <c r="Z160" s="74"/>
    </row>
    <row r="161" spans="1:27" ht="20.100000000000001" customHeight="1" x14ac:dyDescent="0.15">
      <c r="A161" s="51">
        <f>IFERROR(IF(AND($I153="する",TRIM($I161)=""),1001,0),3)</f>
        <v>0</v>
      </c>
      <c r="B161" s="51"/>
      <c r="C161" s="69"/>
      <c r="D161" s="70">
        <v>5</v>
      </c>
      <c r="E161" s="46" t="s">
        <v>0</v>
      </c>
      <c r="I161" s="23"/>
      <c r="J161" s="23"/>
      <c r="K161" s="23"/>
      <c r="L161" s="23"/>
      <c r="M161" s="23"/>
      <c r="N161" s="75"/>
      <c r="O161" s="75"/>
      <c r="P161" s="75"/>
      <c r="Q161" s="75"/>
      <c r="R161" s="75"/>
      <c r="S161" s="75"/>
      <c r="T161" s="75"/>
      <c r="U161" s="75"/>
      <c r="V161" s="75"/>
      <c r="W161" s="75"/>
      <c r="X161" s="75"/>
      <c r="Y161" s="75"/>
      <c r="Z161" s="74"/>
    </row>
    <row r="162" spans="1:27" ht="20.100000000000001" customHeight="1" x14ac:dyDescent="0.15">
      <c r="A162" s="51"/>
      <c r="B162" s="51"/>
      <c r="C162" s="69"/>
      <c r="D162" s="70"/>
      <c r="E162" s="75"/>
      <c r="F162" s="75"/>
      <c r="G162" s="75"/>
      <c r="H162" s="75"/>
      <c r="I162" s="72"/>
      <c r="J162" s="77" t="s">
        <v>45</v>
      </c>
      <c r="K162" s="76"/>
      <c r="L162" s="76"/>
      <c r="M162" s="76"/>
      <c r="N162" s="76"/>
      <c r="O162" s="76"/>
      <c r="P162" s="76"/>
      <c r="Q162" s="76"/>
      <c r="R162" s="76"/>
      <c r="S162" s="76"/>
      <c r="T162" s="76"/>
      <c r="U162" s="76"/>
      <c r="V162" s="76"/>
      <c r="W162" s="76"/>
      <c r="X162" s="76"/>
      <c r="Y162" s="76"/>
      <c r="Z162" s="74"/>
    </row>
    <row r="163" spans="1:27" ht="20.100000000000001" customHeight="1" x14ac:dyDescent="0.15">
      <c r="A163" s="51">
        <f>IFERROR(IF(AND($I153="する",AND($I163&lt;&gt;"", OR(ISERROR(FIND("@"&amp;LEFT($I163,3)&amp;"@", 都道府県3))=FALSE, ISERROR(FIND("@"&amp;LEFT($I163,4)&amp;"@",都道府県4))=FALSE))=FALSE),1001,0),3)</f>
        <v>0</v>
      </c>
      <c r="B163" s="51"/>
      <c r="C163" s="69"/>
      <c r="D163" s="70">
        <v>6</v>
      </c>
      <c r="E163" s="46" t="s">
        <v>25</v>
      </c>
      <c r="I163" s="20"/>
      <c r="J163" s="20"/>
      <c r="K163" s="20"/>
      <c r="L163" s="20"/>
      <c r="M163" s="20"/>
      <c r="N163" s="20"/>
      <c r="O163" s="20"/>
      <c r="P163" s="20"/>
      <c r="Q163" s="20"/>
      <c r="R163" s="20"/>
      <c r="S163" s="20"/>
      <c r="T163" s="20"/>
      <c r="U163" s="20"/>
      <c r="V163" s="20"/>
      <c r="W163" s="20"/>
      <c r="X163" s="20"/>
      <c r="Y163" s="20"/>
      <c r="Z163" s="74"/>
    </row>
    <row r="164" spans="1:27" ht="20.100000000000001" customHeight="1" x14ac:dyDescent="0.15">
      <c r="A164" s="51"/>
      <c r="B164" s="51"/>
      <c r="C164" s="69"/>
      <c r="D164" s="70"/>
      <c r="E164" s="75"/>
      <c r="F164" s="75"/>
      <c r="G164" s="75"/>
      <c r="H164" s="75"/>
      <c r="I164" s="72"/>
      <c r="J164" s="77" t="s">
        <v>8</v>
      </c>
      <c r="K164" s="76"/>
      <c r="L164" s="76"/>
      <c r="M164" s="76"/>
      <c r="N164" s="76"/>
      <c r="O164" s="76"/>
      <c r="P164" s="76"/>
      <c r="Q164" s="76"/>
      <c r="R164" s="76"/>
      <c r="S164" s="76"/>
      <c r="T164" s="76"/>
      <c r="U164" s="76"/>
      <c r="V164" s="76"/>
      <c r="W164" s="76"/>
      <c r="X164" s="76"/>
      <c r="Y164" s="76"/>
      <c r="Z164" s="74"/>
    </row>
    <row r="165" spans="1:27" ht="20.100000000000001" customHeight="1" x14ac:dyDescent="0.15">
      <c r="A165" s="51">
        <f>IFERROR(IF(AND($I153="する",NOT(AND(TRIM($I165)&lt;&gt;"",ISNUMBER(VALUE(SUBSTITUTE($I165,"-",""))),IFERROR(SEARCH("-",$I165),0)&gt;0))),1001,0),3)</f>
        <v>0</v>
      </c>
      <c r="B165" s="51"/>
      <c r="C165" s="69"/>
      <c r="D165" s="70">
        <v>7</v>
      </c>
      <c r="E165" s="46" t="s">
        <v>3</v>
      </c>
      <c r="I165" s="21"/>
      <c r="J165" s="21"/>
      <c r="K165" s="21"/>
      <c r="L165" s="21"/>
      <c r="M165" s="21"/>
      <c r="Y165" s="76"/>
      <c r="Z165" s="74"/>
    </row>
    <row r="166" spans="1:27" ht="20.100000000000001" customHeight="1" x14ac:dyDescent="0.15">
      <c r="A166" s="51"/>
      <c r="B166" s="51"/>
      <c r="C166" s="78"/>
      <c r="D166" s="75"/>
      <c r="E166" s="75"/>
      <c r="F166" s="75"/>
      <c r="G166" s="75"/>
      <c r="H166" s="75"/>
      <c r="I166" s="72"/>
      <c r="J166" s="77" t="s">
        <v>31</v>
      </c>
      <c r="K166" s="76"/>
      <c r="L166" s="76"/>
      <c r="M166" s="76"/>
      <c r="N166" s="76"/>
      <c r="O166" s="76"/>
      <c r="P166" s="76"/>
      <c r="Q166" s="76"/>
      <c r="R166" s="76"/>
      <c r="S166" s="76"/>
      <c r="T166" s="76"/>
      <c r="U166" s="76"/>
      <c r="V166" s="76"/>
      <c r="W166" s="76"/>
      <c r="X166" s="76"/>
      <c r="Y166" s="76"/>
      <c r="Z166" s="74"/>
    </row>
    <row r="167" spans="1:27" ht="20.100000000000001" customHeight="1" x14ac:dyDescent="0.15">
      <c r="A167" s="51">
        <f>IFERROR(IF(AND($I153="する",AND(TRIM($I167)&lt;&gt;"",NOT(AND(ISNUMBER(VALUE(SUBSTITUTE($I167,"-",""))),IFERROR(SEARCH("-",$I167),0)&gt;0)))),1001,0),3)</f>
        <v>0</v>
      </c>
      <c r="B167" s="51"/>
      <c r="C167" s="69"/>
      <c r="D167" s="70">
        <v>8</v>
      </c>
      <c r="E167" s="46" t="s">
        <v>4</v>
      </c>
      <c r="I167" s="21"/>
      <c r="J167" s="21"/>
      <c r="K167" s="21"/>
      <c r="L167" s="21"/>
      <c r="M167" s="21"/>
      <c r="N167" s="76"/>
      <c r="O167" s="76"/>
      <c r="P167" s="76"/>
      <c r="Q167" s="76"/>
      <c r="R167" s="76"/>
      <c r="S167" s="76"/>
      <c r="T167" s="76"/>
      <c r="U167" s="76"/>
      <c r="V167" s="76"/>
      <c r="W167" s="76"/>
      <c r="X167" s="76"/>
      <c r="Y167" s="76"/>
      <c r="Z167" s="74"/>
    </row>
    <row r="168" spans="1:27" ht="20.100000000000001" customHeight="1" x14ac:dyDescent="0.15">
      <c r="A168" s="51"/>
      <c r="B168" s="51"/>
      <c r="C168" s="78"/>
      <c r="D168" s="75"/>
      <c r="E168" s="75"/>
      <c r="F168" s="75"/>
      <c r="G168" s="75"/>
      <c r="H168" s="75"/>
      <c r="I168" s="72"/>
      <c r="J168" s="77" t="s">
        <v>31</v>
      </c>
      <c r="K168" s="76"/>
      <c r="L168" s="76"/>
      <c r="M168" s="76"/>
      <c r="N168" s="76"/>
      <c r="O168" s="76"/>
      <c r="P168" s="76"/>
      <c r="Q168" s="76"/>
      <c r="R168" s="76"/>
      <c r="S168" s="76"/>
      <c r="T168" s="76"/>
      <c r="U168" s="76"/>
      <c r="V168" s="76"/>
      <c r="W168" s="76"/>
      <c r="X168" s="76"/>
      <c r="Y168" s="76"/>
      <c r="Z168" s="74"/>
    </row>
    <row r="169" spans="1:27" ht="20.100000000000001" customHeight="1" x14ac:dyDescent="0.15">
      <c r="A169" s="51">
        <f>IFERROR(IF(AND($I153="する",AND(TRIM($I169)&lt;&gt;"", NOT(IFERROR(SEARCH("@",$I169),0)&gt;0))),1001,0),3)</f>
        <v>0</v>
      </c>
      <c r="B169" s="51"/>
      <c r="C169" s="69"/>
      <c r="D169" s="70">
        <v>9</v>
      </c>
      <c r="E169" s="46" t="s">
        <v>26</v>
      </c>
      <c r="I169" s="21"/>
      <c r="J169" s="21"/>
      <c r="K169" s="21"/>
      <c r="L169" s="21"/>
      <c r="M169" s="21"/>
      <c r="N169" s="21"/>
      <c r="O169" s="21"/>
      <c r="P169" s="21"/>
      <c r="Q169" s="21"/>
      <c r="R169" s="21"/>
      <c r="S169" s="21"/>
      <c r="T169" s="21"/>
      <c r="U169" s="21"/>
      <c r="V169" s="21"/>
      <c r="W169" s="21"/>
      <c r="X169" s="21"/>
      <c r="Y169" s="21"/>
      <c r="Z169" s="74"/>
    </row>
    <row r="170" spans="1:27" ht="20.100000000000001" customHeight="1" x14ac:dyDescent="0.15">
      <c r="A170" s="51"/>
      <c r="B170" s="51"/>
      <c r="C170" s="78"/>
      <c r="D170" s="75"/>
      <c r="E170" s="75"/>
      <c r="F170" s="75"/>
      <c r="G170" s="75"/>
      <c r="H170" s="75"/>
      <c r="I170" s="72"/>
      <c r="J170" s="82" t="s">
        <v>44</v>
      </c>
      <c r="K170" s="99"/>
      <c r="L170" s="76"/>
      <c r="M170" s="76"/>
      <c r="N170" s="76"/>
      <c r="O170" s="76"/>
      <c r="P170" s="76"/>
      <c r="Q170" s="100"/>
      <c r="R170" s="76"/>
      <c r="S170" s="76"/>
      <c r="T170" s="76"/>
      <c r="U170" s="76"/>
      <c r="V170" s="76"/>
      <c r="W170" s="76"/>
      <c r="X170" s="76"/>
      <c r="Y170" s="76"/>
      <c r="Z170" s="74"/>
    </row>
    <row r="171" spans="1:27" ht="20.100000000000001" customHeight="1" x14ac:dyDescent="0.15">
      <c r="A171" s="51"/>
      <c r="B171" s="51"/>
      <c r="C171" s="88"/>
      <c r="D171" s="89"/>
      <c r="E171" s="89"/>
      <c r="F171" s="89"/>
      <c r="G171" s="89"/>
      <c r="H171" s="89"/>
      <c r="I171" s="90"/>
      <c r="J171" s="90"/>
      <c r="K171" s="91"/>
      <c r="L171" s="90"/>
      <c r="M171" s="90"/>
      <c r="N171" s="90"/>
      <c r="O171" s="90"/>
      <c r="P171" s="90"/>
      <c r="Q171" s="90"/>
      <c r="R171" s="90"/>
      <c r="S171" s="90"/>
      <c r="T171" s="90"/>
      <c r="U171" s="90"/>
      <c r="V171" s="90"/>
      <c r="W171" s="90"/>
      <c r="X171" s="90"/>
      <c r="Y171" s="119"/>
      <c r="Z171" s="92"/>
      <c r="AA171" s="106"/>
    </row>
    <row r="172" spans="1:27" ht="20.100000000000001" customHeight="1" x14ac:dyDescent="0.15">
      <c r="A172" s="51"/>
      <c r="B172" s="51"/>
      <c r="C172" s="75"/>
      <c r="D172" s="75"/>
      <c r="E172" s="75"/>
      <c r="F172" s="75"/>
      <c r="G172" s="75"/>
      <c r="H172" s="75"/>
      <c r="I172" s="94"/>
      <c r="J172" s="94"/>
      <c r="K172" s="94"/>
      <c r="L172" s="94"/>
      <c r="M172" s="94"/>
      <c r="N172" s="94"/>
      <c r="O172" s="94"/>
      <c r="P172" s="94"/>
      <c r="Q172" s="94"/>
      <c r="R172" s="94"/>
      <c r="S172" s="94"/>
      <c r="T172" s="94"/>
      <c r="U172" s="94"/>
      <c r="V172" s="94"/>
      <c r="W172" s="94"/>
      <c r="X172" s="94"/>
      <c r="Y172" s="120"/>
      <c r="Z172" s="75"/>
      <c r="AA172" s="106"/>
    </row>
    <row r="173" spans="1:27" ht="20.100000000000001" customHeight="1" x14ac:dyDescent="0.15">
      <c r="A173" s="51"/>
      <c r="B173" s="51"/>
      <c r="C173" s="75"/>
      <c r="D173" s="75"/>
      <c r="E173" s="75"/>
      <c r="F173" s="75"/>
      <c r="G173" s="75"/>
      <c r="H173" s="75"/>
      <c r="I173" s="75"/>
      <c r="J173" s="94"/>
      <c r="K173" s="105"/>
      <c r="L173" s="75"/>
      <c r="M173" s="75"/>
      <c r="N173" s="75"/>
      <c r="O173" s="75"/>
      <c r="P173" s="75"/>
      <c r="Q173" s="75"/>
      <c r="R173" s="75"/>
      <c r="S173" s="75"/>
      <c r="T173" s="75"/>
      <c r="U173" s="75"/>
      <c r="V173" s="75"/>
      <c r="W173" s="75"/>
      <c r="X173" s="75"/>
      <c r="Y173" s="75"/>
      <c r="Z173" s="75"/>
    </row>
    <row r="174" spans="1:27" ht="20.100000000000001" customHeight="1" x14ac:dyDescent="0.15">
      <c r="A174" s="51"/>
      <c r="B174" s="51"/>
      <c r="C174" s="62" t="s">
        <v>14</v>
      </c>
      <c r="D174" s="63"/>
      <c r="E174" s="63"/>
      <c r="F174" s="63"/>
      <c r="G174" s="63"/>
      <c r="H174" s="64"/>
      <c r="I174" s="121"/>
      <c r="J174" s="122"/>
      <c r="K174" s="122"/>
      <c r="L174" s="122"/>
    </row>
    <row r="175" spans="1:27" ht="20.100000000000001" customHeight="1" x14ac:dyDescent="0.15">
      <c r="A175" s="51"/>
      <c r="B175" s="51"/>
      <c r="C175" s="65"/>
      <c r="D175" s="96"/>
      <c r="E175" s="96"/>
      <c r="F175" s="96"/>
      <c r="G175" s="96"/>
      <c r="H175" s="96"/>
      <c r="I175" s="96"/>
      <c r="J175" s="96"/>
      <c r="K175" s="96"/>
      <c r="L175" s="96"/>
      <c r="M175" s="67"/>
      <c r="N175" s="67"/>
      <c r="O175" s="67"/>
      <c r="P175" s="67"/>
      <c r="Q175" s="123"/>
      <c r="R175" s="67"/>
      <c r="S175" s="67"/>
      <c r="T175" s="67"/>
      <c r="U175" s="67"/>
      <c r="V175" s="67"/>
      <c r="W175" s="67"/>
      <c r="X175" s="67"/>
      <c r="Y175" s="123"/>
      <c r="Z175" s="124"/>
    </row>
    <row r="176" spans="1:27" ht="20.100000000000001" customHeight="1" x14ac:dyDescent="0.15">
      <c r="A176" s="51">
        <f>IFERROR(IF($I176="",1001,0),3)</f>
        <v>1001</v>
      </c>
      <c r="B176" s="51"/>
      <c r="C176" s="65"/>
      <c r="D176" s="70">
        <v>1</v>
      </c>
      <c r="E176" s="75" t="s">
        <v>48</v>
      </c>
      <c r="F176" s="66"/>
      <c r="G176" s="66"/>
      <c r="H176" s="66"/>
      <c r="I176" s="30"/>
      <c r="J176" s="30"/>
      <c r="K176" s="30"/>
      <c r="L176" s="30"/>
      <c r="M176" s="30"/>
      <c r="N176" s="75" t="s">
        <v>49</v>
      </c>
      <c r="O176" s="75"/>
      <c r="P176" s="75"/>
      <c r="Q176" s="75"/>
      <c r="R176" s="75"/>
      <c r="S176" s="75"/>
      <c r="T176" s="75"/>
      <c r="U176" s="75"/>
      <c r="V176" s="75"/>
      <c r="W176" s="75"/>
      <c r="X176" s="75"/>
      <c r="Y176" s="75"/>
      <c r="Z176" s="74"/>
      <c r="AA176" s="78"/>
    </row>
    <row r="177" spans="1:27" ht="20.100000000000001" customHeight="1" x14ac:dyDescent="0.15">
      <c r="A177" s="51"/>
      <c r="B177" s="51"/>
      <c r="C177" s="78"/>
      <c r="D177" s="75"/>
      <c r="E177" s="75"/>
      <c r="F177" s="75"/>
      <c r="G177" s="75"/>
      <c r="H177" s="75"/>
      <c r="I177" s="72"/>
      <c r="J177" s="77"/>
      <c r="K177" s="77"/>
      <c r="L177" s="77"/>
      <c r="M177" s="77"/>
      <c r="N177" s="77"/>
      <c r="O177" s="77"/>
      <c r="P177" s="77"/>
      <c r="Q177" s="77"/>
      <c r="R177" s="77"/>
      <c r="S177" s="77"/>
      <c r="T177" s="77"/>
      <c r="U177" s="77"/>
      <c r="V177" s="77"/>
      <c r="W177" s="77"/>
      <c r="X177" s="77"/>
      <c r="Y177" s="77"/>
      <c r="Z177" s="74"/>
    </row>
    <row r="178" spans="1:27" ht="20.100000000000001" customHeight="1" x14ac:dyDescent="0.15">
      <c r="A178" s="51">
        <f>IFERROR(IF($I178="",1001,0),3)</f>
        <v>1001</v>
      </c>
      <c r="B178" s="51"/>
      <c r="C178" s="69"/>
      <c r="D178" s="70">
        <v>2</v>
      </c>
      <c r="E178" s="46" t="s">
        <v>6</v>
      </c>
      <c r="I178" s="30"/>
      <c r="J178" s="30"/>
      <c r="K178" s="30"/>
      <c r="L178" s="30"/>
      <c r="M178" s="30"/>
      <c r="N178" s="75" t="s">
        <v>7</v>
      </c>
      <c r="O178" s="75"/>
      <c r="P178" s="75"/>
      <c r="Q178" s="75"/>
      <c r="R178" s="75"/>
      <c r="S178" s="75"/>
      <c r="T178" s="75"/>
      <c r="U178" s="75"/>
      <c r="V178" s="75"/>
      <c r="W178" s="75"/>
      <c r="X178" s="75"/>
      <c r="Y178" s="75"/>
      <c r="Z178" s="74"/>
    </row>
    <row r="179" spans="1:27" ht="45" customHeight="1" x14ac:dyDescent="0.15">
      <c r="A179" s="51"/>
      <c r="B179" s="51"/>
      <c r="C179" s="78"/>
      <c r="D179" s="75"/>
      <c r="E179" s="75"/>
      <c r="F179" s="75"/>
      <c r="G179" s="75"/>
      <c r="H179" s="75"/>
      <c r="I179" s="72"/>
      <c r="J179" s="97" t="s">
        <v>57</v>
      </c>
      <c r="K179" s="125"/>
      <c r="L179" s="125"/>
      <c r="M179" s="125"/>
      <c r="N179" s="125"/>
      <c r="O179" s="125"/>
      <c r="P179" s="125"/>
      <c r="Q179" s="125"/>
      <c r="R179" s="125"/>
      <c r="S179" s="125"/>
      <c r="T179" s="125"/>
      <c r="U179" s="125"/>
      <c r="V179" s="125"/>
      <c r="W179" s="125"/>
      <c r="X179" s="125"/>
      <c r="Y179" s="125"/>
      <c r="Z179" s="74"/>
    </row>
    <row r="180" spans="1:27" ht="20.100000000000001" customHeight="1" x14ac:dyDescent="0.15">
      <c r="A180" s="51">
        <f>IFERROR(IF(TRIM($I180)="",1001,0),3)</f>
        <v>1001</v>
      </c>
      <c r="B180" s="44"/>
      <c r="C180" s="69"/>
      <c r="D180" s="70">
        <v>3</v>
      </c>
      <c r="E180" s="46" t="s">
        <v>421</v>
      </c>
      <c r="I180" s="21"/>
      <c r="J180" s="21"/>
      <c r="K180" s="21"/>
      <c r="L180" s="21"/>
      <c r="M180" s="21"/>
      <c r="N180" s="75"/>
      <c r="O180" s="75"/>
      <c r="P180" s="75"/>
      <c r="Q180" s="75"/>
      <c r="R180" s="75"/>
      <c r="S180" s="75"/>
      <c r="T180" s="75"/>
      <c r="U180" s="75"/>
      <c r="V180" s="75"/>
      <c r="Z180" s="117"/>
    </row>
    <row r="181" spans="1:27" ht="20.100000000000001" customHeight="1" x14ac:dyDescent="0.15">
      <c r="A181" s="44"/>
      <c r="B181" s="44"/>
      <c r="C181" s="69"/>
      <c r="D181" s="70"/>
      <c r="E181" s="75"/>
      <c r="F181" s="75"/>
      <c r="G181" s="75"/>
      <c r="H181" s="75"/>
      <c r="I181" s="126"/>
      <c r="J181" s="86" t="s">
        <v>20</v>
      </c>
      <c r="K181" s="98"/>
      <c r="L181" s="98"/>
      <c r="M181" s="98"/>
      <c r="N181" s="98"/>
      <c r="O181" s="98"/>
      <c r="P181" s="98"/>
      <c r="Q181" s="98"/>
      <c r="R181" s="98"/>
      <c r="S181" s="98"/>
      <c r="T181" s="98"/>
      <c r="U181" s="98"/>
      <c r="V181" s="75"/>
      <c r="Z181" s="117"/>
    </row>
    <row r="182" spans="1:27" ht="20.100000000000001" customHeight="1" x14ac:dyDescent="0.15">
      <c r="A182" s="51"/>
      <c r="B182" s="51"/>
      <c r="C182" s="69"/>
      <c r="D182" s="70">
        <v>4</v>
      </c>
      <c r="E182" s="46" t="s">
        <v>50</v>
      </c>
      <c r="I182" s="127"/>
      <c r="J182" s="127"/>
      <c r="K182" s="127"/>
      <c r="L182" s="127"/>
      <c r="M182" s="75"/>
      <c r="N182" s="75"/>
      <c r="O182" s="75"/>
      <c r="P182" s="75"/>
      <c r="Q182" s="75"/>
      <c r="R182" s="75"/>
      <c r="S182" s="75"/>
      <c r="T182" s="75"/>
      <c r="U182" s="75"/>
      <c r="V182" s="75"/>
      <c r="W182" s="75"/>
      <c r="X182" s="75"/>
      <c r="Z182" s="117"/>
    </row>
    <row r="183" spans="1:27" ht="20.100000000000001" customHeight="1" x14ac:dyDescent="0.15">
      <c r="A183" s="51">
        <f>IFERROR(IF($I183="",1001,0),3)</f>
        <v>1001</v>
      </c>
      <c r="B183" s="51"/>
      <c r="C183" s="69"/>
      <c r="E183" s="128" t="s">
        <v>51</v>
      </c>
      <c r="F183" s="129"/>
      <c r="G183" s="129"/>
      <c r="H183" s="130"/>
      <c r="I183" s="32"/>
      <c r="J183" s="33"/>
      <c r="K183" s="33"/>
      <c r="L183" s="33"/>
      <c r="M183" s="34"/>
      <c r="Y183" s="75"/>
      <c r="Z183" s="117"/>
    </row>
    <row r="184" spans="1:27" ht="20.100000000000001" customHeight="1" x14ac:dyDescent="0.15">
      <c r="A184" s="51">
        <f>IFERROR(IF($I184="",1001,0),3)</f>
        <v>1001</v>
      </c>
      <c r="B184" s="51"/>
      <c r="C184" s="69"/>
      <c r="D184" s="70"/>
      <c r="E184" s="131" t="s">
        <v>423</v>
      </c>
      <c r="F184" s="132"/>
      <c r="G184" s="132"/>
      <c r="H184" s="133"/>
      <c r="I184" s="27"/>
      <c r="J184" s="28"/>
      <c r="K184" s="28"/>
      <c r="L184" s="28"/>
      <c r="M184" s="29"/>
      <c r="Y184" s="75"/>
      <c r="Z184" s="117"/>
    </row>
    <row r="185" spans="1:27" ht="20.100000000000001" customHeight="1" x14ac:dyDescent="0.15">
      <c r="A185" s="51">
        <f>IFERROR(IF($I185="",1001,0),3)</f>
        <v>1001</v>
      </c>
      <c r="B185" s="51"/>
      <c r="C185" s="69"/>
      <c r="D185" s="70"/>
      <c r="E185" s="134" t="s">
        <v>422</v>
      </c>
      <c r="F185" s="135"/>
      <c r="G185" s="135"/>
      <c r="H185" s="136"/>
      <c r="I185" s="24"/>
      <c r="J185" s="25"/>
      <c r="K185" s="25"/>
      <c r="L185" s="25"/>
      <c r="M185" s="26"/>
      <c r="Y185" s="75"/>
      <c r="Z185" s="117"/>
    </row>
    <row r="186" spans="1:27" ht="20.100000000000001" customHeight="1" x14ac:dyDescent="0.15">
      <c r="A186" s="51"/>
      <c r="B186" s="51"/>
      <c r="C186" s="69"/>
      <c r="D186" s="70"/>
      <c r="E186" s="137" t="s">
        <v>52</v>
      </c>
      <c r="F186" s="138"/>
      <c r="G186" s="138"/>
      <c r="H186" s="139"/>
      <c r="I186" s="140">
        <f>I183+I184+I185</f>
        <v>0</v>
      </c>
      <c r="J186" s="141"/>
      <c r="K186" s="141"/>
      <c r="L186" s="141"/>
      <c r="M186" s="142"/>
      <c r="Y186" s="75"/>
      <c r="Z186" s="117"/>
    </row>
    <row r="187" spans="1:27" ht="20.100000000000001" customHeight="1" x14ac:dyDescent="0.15">
      <c r="A187" s="51"/>
      <c r="B187" s="51"/>
      <c r="C187" s="69"/>
      <c r="D187" s="70"/>
      <c r="E187" s="143"/>
      <c r="F187" s="144"/>
      <c r="G187" s="145"/>
      <c r="H187" s="145"/>
      <c r="I187" s="146"/>
      <c r="J187" s="145"/>
      <c r="K187" s="145"/>
      <c r="Y187" s="75"/>
      <c r="Z187" s="117"/>
    </row>
    <row r="188" spans="1:27" ht="20.100000000000001" customHeight="1" x14ac:dyDescent="0.15">
      <c r="A188" s="51"/>
      <c r="B188" s="51"/>
      <c r="C188" s="69"/>
      <c r="D188" s="70">
        <v>5</v>
      </c>
      <c r="E188" s="75" t="s">
        <v>462</v>
      </c>
      <c r="F188" s="75"/>
      <c r="G188" s="75"/>
      <c r="H188" s="75"/>
      <c r="I188" s="31"/>
      <c r="J188" s="31"/>
      <c r="K188" s="31"/>
      <c r="L188" s="31"/>
      <c r="M188" s="31"/>
      <c r="N188" s="147" t="s">
        <v>419</v>
      </c>
      <c r="O188" s="31"/>
      <c r="P188" s="31"/>
      <c r="Q188" s="31"/>
      <c r="R188" s="148" t="s">
        <v>420</v>
      </c>
      <c r="S188" s="149"/>
      <c r="T188" s="149"/>
      <c r="U188" s="149"/>
      <c r="V188" s="149"/>
      <c r="W188" s="149"/>
      <c r="X188" s="149"/>
      <c r="Y188" s="149"/>
      <c r="Z188" s="150"/>
    </row>
    <row r="189" spans="1:27" ht="20.100000000000001" customHeight="1" x14ac:dyDescent="0.15">
      <c r="A189" s="51"/>
      <c r="B189" s="51"/>
      <c r="C189" s="69"/>
      <c r="D189" s="70"/>
      <c r="E189" s="151" t="s">
        <v>461</v>
      </c>
      <c r="F189" s="75"/>
      <c r="G189" s="75"/>
      <c r="H189" s="75"/>
      <c r="I189" s="152"/>
      <c r="J189" s="77" t="str">
        <f>日付例&amp;"　年月日を入力してください。"</f>
        <v>例)2025/4/1、R7/4/1　年月日を入力してください。</v>
      </c>
      <c r="K189" s="77"/>
      <c r="L189" s="77"/>
      <c r="M189" s="84"/>
      <c r="N189" s="153"/>
      <c r="O189" s="77"/>
      <c r="P189" s="84"/>
      <c r="Q189" s="77"/>
      <c r="R189" s="77"/>
      <c r="S189" s="77"/>
      <c r="T189" s="77"/>
      <c r="U189" s="77"/>
      <c r="V189" s="77"/>
      <c r="W189" s="77"/>
      <c r="X189" s="77"/>
      <c r="Y189" s="77"/>
      <c r="Z189" s="87"/>
      <c r="AA189" s="78"/>
    </row>
    <row r="190" spans="1:27" ht="20.100000000000001" customHeight="1" x14ac:dyDescent="0.15">
      <c r="A190" s="51"/>
      <c r="B190" s="51"/>
      <c r="C190" s="88"/>
      <c r="D190" s="89"/>
      <c r="E190" s="89"/>
      <c r="F190" s="89"/>
      <c r="G190" s="89"/>
      <c r="H190" s="89"/>
      <c r="I190" s="89"/>
      <c r="J190" s="90"/>
      <c r="K190" s="90"/>
      <c r="L190" s="154"/>
      <c r="M190" s="154"/>
      <c r="N190" s="119"/>
      <c r="O190" s="90"/>
      <c r="P190" s="113"/>
      <c r="Q190" s="113"/>
      <c r="R190" s="113"/>
      <c r="S190" s="119"/>
      <c r="T190" s="119"/>
      <c r="U190" s="119"/>
      <c r="V190" s="119"/>
      <c r="W190" s="119"/>
      <c r="X190" s="119"/>
      <c r="Y190" s="90"/>
      <c r="Z190" s="92"/>
    </row>
    <row r="191" spans="1:27" ht="20.100000000000001" customHeight="1" x14ac:dyDescent="0.15">
      <c r="A191" s="51"/>
      <c r="B191" s="51"/>
      <c r="C191" s="75"/>
      <c r="D191" s="75"/>
      <c r="E191" s="75"/>
      <c r="F191" s="75"/>
      <c r="G191" s="75"/>
      <c r="H191" s="75"/>
      <c r="I191" s="75"/>
      <c r="J191" s="94"/>
      <c r="K191" s="94"/>
      <c r="L191" s="155"/>
      <c r="M191" s="94"/>
      <c r="N191" s="120"/>
      <c r="O191" s="94"/>
      <c r="P191" s="114"/>
      <c r="Q191" s="114"/>
      <c r="R191" s="114"/>
      <c r="S191" s="120"/>
      <c r="T191" s="120"/>
      <c r="U191" s="120"/>
      <c r="V191" s="120"/>
      <c r="W191" s="120"/>
      <c r="X191" s="120"/>
      <c r="Y191" s="94"/>
      <c r="Z191" s="75"/>
    </row>
    <row r="192" spans="1:27" ht="20.100000000000001" customHeight="1" x14ac:dyDescent="0.15">
      <c r="A192" s="51"/>
      <c r="B192" s="51"/>
      <c r="C192" s="75"/>
      <c r="D192" s="75"/>
      <c r="E192" s="75"/>
      <c r="F192" s="75"/>
      <c r="G192" s="75"/>
      <c r="H192" s="75"/>
      <c r="I192" s="75"/>
      <c r="J192" s="94"/>
      <c r="K192" s="94"/>
      <c r="L192" s="156"/>
      <c r="M192" s="75"/>
      <c r="N192" s="157"/>
      <c r="O192" s="75"/>
      <c r="P192" s="115"/>
      <c r="Q192" s="115"/>
      <c r="R192" s="115"/>
      <c r="S192" s="157"/>
      <c r="T192" s="157"/>
      <c r="U192" s="157"/>
      <c r="V192" s="157"/>
      <c r="W192" s="157"/>
      <c r="X192" s="157"/>
      <c r="Y192" s="157"/>
      <c r="Z192" s="75"/>
      <c r="AA192" s="157"/>
    </row>
    <row r="193" spans="1:29" ht="20.100000000000001" customHeight="1" x14ac:dyDescent="0.15">
      <c r="A193" s="51"/>
      <c r="B193" s="51"/>
      <c r="C193" s="62" t="s">
        <v>15</v>
      </c>
      <c r="D193" s="63"/>
      <c r="E193" s="63"/>
      <c r="F193" s="63"/>
      <c r="G193" s="63"/>
      <c r="H193" s="64"/>
      <c r="I193" s="158"/>
      <c r="L193" s="159"/>
      <c r="N193" s="106"/>
      <c r="P193" s="160"/>
      <c r="Q193" s="160"/>
      <c r="R193" s="160"/>
      <c r="S193" s="106"/>
      <c r="T193" s="106"/>
      <c r="U193" s="106"/>
      <c r="V193" s="106"/>
      <c r="W193" s="106"/>
      <c r="X193" s="106"/>
      <c r="Y193" s="106"/>
      <c r="AA193" s="106"/>
    </row>
    <row r="194" spans="1:29" ht="20.100000000000001" customHeight="1" x14ac:dyDescent="0.15">
      <c r="A194" s="51"/>
      <c r="B194" s="51"/>
      <c r="C194" s="65"/>
      <c r="D194" s="66"/>
      <c r="E194" s="66"/>
      <c r="F194" s="66"/>
      <c r="G194" s="66"/>
      <c r="H194" s="66"/>
      <c r="I194" s="66"/>
      <c r="J194" s="67"/>
      <c r="K194" s="67"/>
      <c r="L194" s="123"/>
      <c r="M194" s="123"/>
      <c r="N194" s="110"/>
      <c r="O194" s="110"/>
      <c r="P194" s="161"/>
      <c r="Q194" s="161"/>
      <c r="R194" s="161"/>
      <c r="S194" s="110"/>
      <c r="T194" s="110"/>
      <c r="U194" s="110"/>
      <c r="V194" s="110"/>
      <c r="W194" s="110"/>
      <c r="X194" s="110"/>
      <c r="Y194" s="110"/>
      <c r="Z194" s="68"/>
      <c r="AA194" s="106"/>
    </row>
    <row r="195" spans="1:29" ht="20.100000000000001" customHeight="1" x14ac:dyDescent="0.15">
      <c r="A195" s="51"/>
      <c r="B195" s="51"/>
      <c r="C195" s="65"/>
      <c r="D195" s="70">
        <v>1</v>
      </c>
      <c r="E195" s="46" t="s">
        <v>488</v>
      </c>
      <c r="F195" s="66"/>
      <c r="G195" s="66"/>
      <c r="H195" s="66"/>
      <c r="I195" s="66"/>
      <c r="J195" s="75"/>
      <c r="K195" s="75"/>
      <c r="L195" s="156"/>
      <c r="M195" s="156"/>
      <c r="N195" s="157"/>
      <c r="O195" s="157"/>
      <c r="P195" s="115"/>
      <c r="Q195" s="115"/>
      <c r="R195" s="115"/>
      <c r="S195" s="157"/>
      <c r="T195" s="157"/>
      <c r="U195" s="157"/>
      <c r="V195" s="157"/>
      <c r="W195" s="157"/>
      <c r="X195" s="157"/>
      <c r="Y195" s="157"/>
      <c r="Z195" s="74"/>
      <c r="AA195" s="106"/>
    </row>
    <row r="196" spans="1:29" ht="30" customHeight="1" x14ac:dyDescent="0.15">
      <c r="A196" s="51"/>
      <c r="B196" s="51"/>
      <c r="C196" s="69"/>
      <c r="D196" s="70"/>
      <c r="E196" s="162" t="s">
        <v>495</v>
      </c>
      <c r="F196" s="162"/>
      <c r="G196" s="162"/>
      <c r="H196" s="162"/>
      <c r="I196" s="162"/>
      <c r="J196" s="162"/>
      <c r="K196" s="162"/>
      <c r="L196" s="162"/>
      <c r="M196" s="162"/>
      <c r="N196" s="162"/>
      <c r="O196" s="162"/>
      <c r="P196" s="162"/>
      <c r="Q196" s="162"/>
      <c r="R196" s="162"/>
      <c r="S196" s="162"/>
      <c r="T196" s="162"/>
      <c r="U196" s="162"/>
      <c r="V196" s="162"/>
      <c r="W196" s="162"/>
      <c r="X196" s="162"/>
      <c r="Y196" s="162"/>
      <c r="Z196" s="74"/>
    </row>
    <row r="197" spans="1:29" ht="20.100000000000001" customHeight="1" x14ac:dyDescent="0.15">
      <c r="A197" s="51"/>
      <c r="B197" s="51"/>
      <c r="C197" s="69"/>
      <c r="D197" s="70"/>
      <c r="E197" s="163"/>
      <c r="F197" s="164"/>
      <c r="G197" s="165"/>
      <c r="H197" s="166" t="s">
        <v>490</v>
      </c>
      <c r="I197" s="167"/>
      <c r="J197" s="167"/>
      <c r="K197" s="167"/>
      <c r="L197" s="167"/>
      <c r="M197" s="167"/>
      <c r="N197" s="167"/>
      <c r="O197" s="168"/>
      <c r="P197" s="169"/>
      <c r="Q197" s="170"/>
      <c r="R197" s="170"/>
      <c r="S197" s="170"/>
      <c r="T197" s="170"/>
      <c r="U197" s="170"/>
      <c r="V197" s="170"/>
      <c r="W197" s="170"/>
      <c r="X197" s="170"/>
      <c r="Y197" s="170"/>
      <c r="Z197" s="74"/>
      <c r="AB197" s="171" t="s">
        <v>493</v>
      </c>
      <c r="AC197" s="172" t="s">
        <v>494</v>
      </c>
    </row>
    <row r="198" spans="1:29" ht="20.100000000000001" customHeight="1" x14ac:dyDescent="0.15">
      <c r="A198" s="51">
        <f>IFERROR(IF(TRIM($H198)="",1001,0),3)</f>
        <v>1001</v>
      </c>
      <c r="B198" s="272"/>
      <c r="C198" s="69"/>
      <c r="D198" s="70"/>
      <c r="E198" s="173" t="s">
        <v>424</v>
      </c>
      <c r="F198" s="174"/>
      <c r="G198" s="175"/>
      <c r="H198" s="35"/>
      <c r="I198" s="36"/>
      <c r="J198" s="36"/>
      <c r="K198" s="36"/>
      <c r="L198" s="36"/>
      <c r="M198" s="36"/>
      <c r="N198" s="36"/>
      <c r="O198" s="37"/>
      <c r="Y198" s="75"/>
      <c r="Z198" s="74"/>
      <c r="AB198" s="176" t="str">
        <f>IF(TRIM($H198)&lt;&gt;"",LEFT($H198,2),"")</f>
        <v/>
      </c>
    </row>
    <row r="199" spans="1:29" ht="20.100000000000001" customHeight="1" x14ac:dyDescent="0.15">
      <c r="A199" s="51">
        <f>IFERROR(IF(COUNTIF($AB214:$AB487,"&gt;1")&lt;&gt;0,1001,0),3)</f>
        <v>0</v>
      </c>
      <c r="B199" s="272"/>
      <c r="C199" s="69"/>
      <c r="D199" s="70"/>
      <c r="E199" s="177" t="s">
        <v>425</v>
      </c>
      <c r="F199" s="178"/>
      <c r="G199" s="179"/>
      <c r="H199" s="38"/>
      <c r="I199" s="39"/>
      <c r="J199" s="39"/>
      <c r="K199" s="39"/>
      <c r="L199" s="39"/>
      <c r="M199" s="39"/>
      <c r="N199" s="39"/>
      <c r="O199" s="40"/>
      <c r="Y199" s="75"/>
      <c r="Z199" s="74"/>
      <c r="AB199" s="176" t="str">
        <f t="shared" ref="AB199:AB209" si="0">IF(TRIM($H199)&lt;&gt;"",LEFT($H199,2),"")</f>
        <v/>
      </c>
      <c r="AC199" s="180" t="b">
        <f>AND($AB198="",$AB199&lt;&gt;"")</f>
        <v>0</v>
      </c>
    </row>
    <row r="200" spans="1:29" ht="20.100000000000001" customHeight="1" x14ac:dyDescent="0.15">
      <c r="A200" s="51">
        <f>IFERROR(IF(COUNTIF($AC199:$AC209,"TRUE")&lt;&gt;0,1001,0),3)</f>
        <v>0</v>
      </c>
      <c r="B200" s="272"/>
      <c r="C200" s="69"/>
      <c r="D200" s="70"/>
      <c r="E200" s="181" t="s">
        <v>492</v>
      </c>
      <c r="F200" s="182"/>
      <c r="G200" s="183"/>
      <c r="H200" s="35"/>
      <c r="I200" s="36"/>
      <c r="J200" s="36"/>
      <c r="K200" s="36"/>
      <c r="L200" s="36"/>
      <c r="M200" s="36"/>
      <c r="N200" s="36"/>
      <c r="O200" s="37"/>
      <c r="Y200" s="75"/>
      <c r="Z200" s="74"/>
      <c r="AB200" s="176" t="str">
        <f t="shared" si="0"/>
        <v/>
      </c>
      <c r="AC200" s="180" t="b">
        <f>AND(COUNTIF($AB$198:$AB200,"")&lt;&gt;0,$AB200&lt;&gt;"")</f>
        <v>0</v>
      </c>
    </row>
    <row r="201" spans="1:29" ht="20.100000000000001" customHeight="1" x14ac:dyDescent="0.15">
      <c r="A201" s="51"/>
      <c r="B201" s="51"/>
      <c r="C201" s="69"/>
      <c r="D201" s="70"/>
      <c r="E201" s="184"/>
      <c r="F201" s="185"/>
      <c r="G201" s="186"/>
      <c r="H201" s="41"/>
      <c r="I201" s="42"/>
      <c r="J201" s="42"/>
      <c r="K201" s="42"/>
      <c r="L201" s="42"/>
      <c r="M201" s="42"/>
      <c r="N201" s="42"/>
      <c r="O201" s="43"/>
      <c r="Y201" s="75"/>
      <c r="Z201" s="74"/>
      <c r="AB201" s="176" t="str">
        <f t="shared" si="0"/>
        <v/>
      </c>
      <c r="AC201" s="180" t="b">
        <f>AND(COUNTIF($AB$198:$AB201,"")&lt;&gt;0,$AB201&lt;&gt;"")</f>
        <v>0</v>
      </c>
    </row>
    <row r="202" spans="1:29" ht="20.100000000000001" customHeight="1" x14ac:dyDescent="0.15">
      <c r="A202" s="51"/>
      <c r="B202" s="51"/>
      <c r="C202" s="69"/>
      <c r="D202" s="70"/>
      <c r="E202" s="184"/>
      <c r="F202" s="185"/>
      <c r="G202" s="186"/>
      <c r="H202" s="41"/>
      <c r="I202" s="42"/>
      <c r="J202" s="42"/>
      <c r="K202" s="42"/>
      <c r="L202" s="42"/>
      <c r="M202" s="42"/>
      <c r="N202" s="42"/>
      <c r="O202" s="43"/>
      <c r="Y202" s="75"/>
      <c r="Z202" s="74"/>
      <c r="AB202" s="176" t="str">
        <f t="shared" si="0"/>
        <v/>
      </c>
      <c r="AC202" s="180" t="b">
        <f>AND(COUNTIF($AB$198:$AB202,"")&lt;&gt;0,$AB202&lt;&gt;"")</f>
        <v>0</v>
      </c>
    </row>
    <row r="203" spans="1:29" ht="20.100000000000001" customHeight="1" x14ac:dyDescent="0.15">
      <c r="A203" s="51"/>
      <c r="B203" s="51"/>
      <c r="C203" s="69"/>
      <c r="D203" s="70"/>
      <c r="E203" s="184"/>
      <c r="F203" s="185"/>
      <c r="G203" s="186"/>
      <c r="H203" s="41"/>
      <c r="I203" s="42"/>
      <c r="J203" s="42"/>
      <c r="K203" s="42"/>
      <c r="L203" s="42"/>
      <c r="M203" s="42"/>
      <c r="N203" s="42"/>
      <c r="O203" s="43"/>
      <c r="Y203" s="75"/>
      <c r="Z203" s="74"/>
      <c r="AB203" s="176" t="str">
        <f t="shared" si="0"/>
        <v/>
      </c>
      <c r="AC203" s="180" t="b">
        <f>AND(COUNTIF($AB$198:$AB203,"")&lt;&gt;0,$AB203&lt;&gt;"")</f>
        <v>0</v>
      </c>
    </row>
    <row r="204" spans="1:29" ht="20.100000000000001" customHeight="1" x14ac:dyDescent="0.15">
      <c r="A204" s="51"/>
      <c r="B204" s="51"/>
      <c r="C204" s="69"/>
      <c r="D204" s="70"/>
      <c r="E204" s="184"/>
      <c r="F204" s="185"/>
      <c r="G204" s="186"/>
      <c r="H204" s="41"/>
      <c r="I204" s="42"/>
      <c r="J204" s="42"/>
      <c r="K204" s="42"/>
      <c r="L204" s="42"/>
      <c r="M204" s="42"/>
      <c r="N204" s="42"/>
      <c r="O204" s="43"/>
      <c r="Y204" s="75"/>
      <c r="Z204" s="74"/>
      <c r="AB204" s="176" t="str">
        <f t="shared" si="0"/>
        <v/>
      </c>
      <c r="AC204" s="180" t="b">
        <f>AND(COUNTIF($AB$198:$AB204,"")&lt;&gt;0,$AB204&lt;&gt;"")</f>
        <v>0</v>
      </c>
    </row>
    <row r="205" spans="1:29" ht="20.100000000000001" customHeight="1" x14ac:dyDescent="0.15">
      <c r="A205" s="51"/>
      <c r="B205" s="51"/>
      <c r="C205" s="69"/>
      <c r="D205" s="70"/>
      <c r="E205" s="184"/>
      <c r="F205" s="185"/>
      <c r="G205" s="186"/>
      <c r="H205" s="41"/>
      <c r="I205" s="42"/>
      <c r="J205" s="42"/>
      <c r="K205" s="42"/>
      <c r="L205" s="42"/>
      <c r="M205" s="42"/>
      <c r="N205" s="42"/>
      <c r="O205" s="43"/>
      <c r="Y205" s="75"/>
      <c r="Z205" s="74"/>
      <c r="AB205" s="176" t="str">
        <f t="shared" si="0"/>
        <v/>
      </c>
      <c r="AC205" s="180" t="b">
        <f>AND(COUNTIF($AB$198:$AB205,"")&lt;&gt;0,$AB205&lt;&gt;"")</f>
        <v>0</v>
      </c>
    </row>
    <row r="206" spans="1:29" ht="20.100000000000001" customHeight="1" x14ac:dyDescent="0.15">
      <c r="A206" s="51"/>
      <c r="B206" s="51"/>
      <c r="C206" s="69"/>
      <c r="D206" s="70"/>
      <c r="E206" s="184"/>
      <c r="F206" s="185"/>
      <c r="G206" s="186"/>
      <c r="H206" s="41"/>
      <c r="I206" s="42"/>
      <c r="J206" s="42"/>
      <c r="K206" s="42"/>
      <c r="L206" s="42"/>
      <c r="M206" s="42"/>
      <c r="N206" s="42"/>
      <c r="O206" s="43"/>
      <c r="Y206" s="75"/>
      <c r="Z206" s="74"/>
      <c r="AB206" s="176" t="str">
        <f t="shared" si="0"/>
        <v/>
      </c>
      <c r="AC206" s="180" t="b">
        <f>AND(COUNTIF($AB$198:$AB206,"")&lt;&gt;0,$AB206&lt;&gt;"")</f>
        <v>0</v>
      </c>
    </row>
    <row r="207" spans="1:29" ht="20.100000000000001" customHeight="1" x14ac:dyDescent="0.15">
      <c r="A207" s="51"/>
      <c r="B207" s="51"/>
      <c r="C207" s="69"/>
      <c r="D207" s="70"/>
      <c r="E207" s="184"/>
      <c r="F207" s="185"/>
      <c r="G207" s="186"/>
      <c r="H207" s="41"/>
      <c r="I207" s="42"/>
      <c r="J207" s="42"/>
      <c r="K207" s="42"/>
      <c r="L207" s="42"/>
      <c r="M207" s="42"/>
      <c r="N207" s="42"/>
      <c r="O207" s="43"/>
      <c r="Y207" s="75"/>
      <c r="Z207" s="74"/>
      <c r="AB207" s="176" t="str">
        <f t="shared" si="0"/>
        <v/>
      </c>
      <c r="AC207" s="180" t="b">
        <f>AND(COUNTIF($AB$198:$AB207,"")&lt;&gt;0,$AB207&lt;&gt;"")</f>
        <v>0</v>
      </c>
    </row>
    <row r="208" spans="1:29" ht="20.100000000000001" customHeight="1" x14ac:dyDescent="0.15">
      <c r="A208" s="51"/>
      <c r="B208" s="51"/>
      <c r="C208" s="69"/>
      <c r="D208" s="70"/>
      <c r="E208" s="184"/>
      <c r="F208" s="185"/>
      <c r="G208" s="186"/>
      <c r="H208" s="41"/>
      <c r="I208" s="42"/>
      <c r="J208" s="42"/>
      <c r="K208" s="42"/>
      <c r="L208" s="42"/>
      <c r="M208" s="42"/>
      <c r="N208" s="42"/>
      <c r="O208" s="43"/>
      <c r="Y208" s="75"/>
      <c r="Z208" s="74"/>
      <c r="AB208" s="176" t="str">
        <f t="shared" si="0"/>
        <v/>
      </c>
      <c r="AC208" s="180" t="b">
        <f>AND(COUNTIF($AB$198:$AB208,"")&lt;&gt;0,$AB208&lt;&gt;"")</f>
        <v>0</v>
      </c>
    </row>
    <row r="209" spans="1:31" ht="20.100000000000001" customHeight="1" x14ac:dyDescent="0.15">
      <c r="A209" s="51"/>
      <c r="B209" s="51"/>
      <c r="C209" s="69"/>
      <c r="D209" s="70"/>
      <c r="E209" s="187"/>
      <c r="F209" s="188"/>
      <c r="G209" s="189"/>
      <c r="H209" s="38"/>
      <c r="I209" s="39"/>
      <c r="J209" s="39"/>
      <c r="K209" s="39"/>
      <c r="L209" s="39"/>
      <c r="M209" s="39"/>
      <c r="N209" s="39"/>
      <c r="O209" s="40"/>
      <c r="Y209" s="75"/>
      <c r="Z209" s="74"/>
      <c r="AB209" s="176" t="str">
        <f t="shared" si="0"/>
        <v/>
      </c>
      <c r="AC209" s="180" t="b">
        <f>AND(COUNTIF($AB$198:$AB209,"")&lt;&gt;0,$AB209&lt;&gt;"")</f>
        <v>0</v>
      </c>
    </row>
    <row r="210" spans="1:31" ht="20.100000000000001" customHeight="1" x14ac:dyDescent="0.15">
      <c r="A210" s="51"/>
      <c r="B210" s="51"/>
      <c r="C210" s="69"/>
      <c r="D210" s="7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74"/>
    </row>
    <row r="211" spans="1:31" ht="20.100000000000001" customHeight="1" x14ac:dyDescent="0.15">
      <c r="A211" s="51"/>
      <c r="B211" s="51"/>
      <c r="C211" s="65"/>
      <c r="D211" s="70">
        <v>2</v>
      </c>
      <c r="E211" s="46" t="s">
        <v>491</v>
      </c>
      <c r="F211" s="66"/>
      <c r="G211" s="66"/>
      <c r="H211" s="66"/>
      <c r="I211" s="66"/>
      <c r="J211" s="75"/>
      <c r="K211" s="75"/>
      <c r="L211" s="156"/>
      <c r="M211" s="156"/>
      <c r="N211" s="157"/>
      <c r="O211" s="157"/>
      <c r="P211" s="115"/>
      <c r="Q211" s="115"/>
      <c r="R211" s="115"/>
      <c r="S211" s="157"/>
      <c r="T211" s="157"/>
      <c r="U211" s="157"/>
      <c r="V211" s="157"/>
      <c r="W211" s="157"/>
      <c r="X211" s="157"/>
      <c r="Y211" s="157"/>
      <c r="Z211" s="74"/>
      <c r="AA211" s="106"/>
    </row>
    <row r="212" spans="1:31" ht="30" customHeight="1" x14ac:dyDescent="0.15">
      <c r="A212" s="51"/>
      <c r="B212" s="51"/>
      <c r="C212" s="69"/>
      <c r="D212" s="70"/>
      <c r="E212" s="191" t="s">
        <v>496</v>
      </c>
      <c r="F212" s="191"/>
      <c r="G212" s="191"/>
      <c r="H212" s="191"/>
      <c r="I212" s="191"/>
      <c r="J212" s="191"/>
      <c r="K212" s="191"/>
      <c r="L212" s="191"/>
      <c r="M212" s="191"/>
      <c r="N212" s="191"/>
      <c r="O212" s="191"/>
      <c r="P212" s="191"/>
      <c r="Q212" s="191"/>
      <c r="R212" s="191"/>
      <c r="S212" s="191"/>
      <c r="T212" s="191"/>
      <c r="U212" s="191"/>
      <c r="V212" s="191"/>
      <c r="W212" s="191"/>
      <c r="X212" s="191"/>
      <c r="Y212" s="191"/>
      <c r="Z212" s="74"/>
    </row>
    <row r="213" spans="1:31" ht="30" customHeight="1" x14ac:dyDescent="0.15">
      <c r="A213" s="192"/>
      <c r="B213" s="51"/>
      <c r="C213" s="65"/>
      <c r="D213" s="193"/>
      <c r="E213" s="194" t="s">
        <v>58</v>
      </c>
      <c r="F213" s="195"/>
      <c r="G213" s="196"/>
      <c r="H213" s="195" t="s">
        <v>59</v>
      </c>
      <c r="I213" s="195"/>
      <c r="J213" s="195"/>
      <c r="K213" s="196"/>
      <c r="L213" s="167" t="s">
        <v>60</v>
      </c>
      <c r="M213" s="167"/>
      <c r="N213" s="167"/>
      <c r="O213" s="197"/>
      <c r="P213" s="198" t="s">
        <v>55</v>
      </c>
      <c r="Q213" s="199" t="s">
        <v>417</v>
      </c>
      <c r="R213" s="195"/>
      <c r="S213" s="195"/>
      <c r="T213" s="195"/>
      <c r="U213" s="195"/>
      <c r="V213" s="195"/>
      <c r="W213" s="195"/>
      <c r="X213" s="195"/>
      <c r="Y213" s="200"/>
      <c r="Z213" s="74"/>
      <c r="AB213" s="171" t="s">
        <v>469</v>
      </c>
      <c r="AC213" s="171" t="s">
        <v>463</v>
      </c>
      <c r="AD213" s="171" t="s">
        <v>464</v>
      </c>
      <c r="AE213" s="171" t="s">
        <v>465</v>
      </c>
    </row>
    <row r="214" spans="1:31" ht="30" customHeight="1" x14ac:dyDescent="0.15">
      <c r="A214" s="192">
        <f>IFERROR(IF(OR(AND($AB214&lt;&gt;0,$AC214=0), AND($AB214=0,$AC214&lt;&gt;0)),1001,0),3)</f>
        <v>0</v>
      </c>
      <c r="B214" s="273"/>
      <c r="D214" s="193"/>
      <c r="E214" s="201" t="s">
        <v>95</v>
      </c>
      <c r="F214" s="202" t="s">
        <v>61</v>
      </c>
      <c r="G214" s="203"/>
      <c r="H214" s="204" t="s">
        <v>95</v>
      </c>
      <c r="I214" s="202" t="s">
        <v>129</v>
      </c>
      <c r="J214" s="205"/>
      <c r="K214" s="203"/>
      <c r="L214" s="206" t="s">
        <v>95</v>
      </c>
      <c r="M214" s="207" t="s">
        <v>183</v>
      </c>
      <c r="N214" s="208"/>
      <c r="O214" s="209"/>
      <c r="P214" s="1"/>
      <c r="Q214" s="14"/>
      <c r="R214" s="15"/>
      <c r="S214" s="15"/>
      <c r="T214" s="15"/>
      <c r="U214" s="15"/>
      <c r="V214" s="15"/>
      <c r="W214" s="15"/>
      <c r="X214" s="15"/>
      <c r="Y214" s="16"/>
      <c r="Z214" s="117"/>
      <c r="AB214" s="210">
        <f>COUNTIF($AB$198:$AB$209,$E214)</f>
        <v>0</v>
      </c>
      <c r="AC214" s="211">
        <f>COUNTIF($P214:$P219,"○")</f>
        <v>0</v>
      </c>
      <c r="AD214" s="212" t="b">
        <f>AND($AB214&lt;&gt;0,$AC214=0)</f>
        <v>0</v>
      </c>
      <c r="AE214" s="212" t="b">
        <f t="shared" ref="AE214:AE277" si="1">AND($AB214=0,$P214="○")</f>
        <v>0</v>
      </c>
    </row>
    <row r="215" spans="1:31" ht="30" customHeight="1" x14ac:dyDescent="0.15">
      <c r="A215" s="213"/>
      <c r="B215" s="117"/>
      <c r="D215" s="193"/>
      <c r="E215" s="214"/>
      <c r="F215" s="215"/>
      <c r="G215" s="216"/>
      <c r="H215" s="217"/>
      <c r="I215" s="215"/>
      <c r="J215" s="218"/>
      <c r="K215" s="216"/>
      <c r="L215" s="219" t="s">
        <v>96</v>
      </c>
      <c r="M215" s="220" t="s">
        <v>184</v>
      </c>
      <c r="N215" s="221"/>
      <c r="O215" s="222"/>
      <c r="P215" s="2"/>
      <c r="Q215" s="8"/>
      <c r="R215" s="9"/>
      <c r="S215" s="9"/>
      <c r="T215" s="9"/>
      <c r="U215" s="9"/>
      <c r="V215" s="9"/>
      <c r="W215" s="9"/>
      <c r="X215" s="9"/>
      <c r="Y215" s="10"/>
      <c r="Z215" s="117"/>
      <c r="AB215" s="223">
        <f>AB214</f>
        <v>0</v>
      </c>
      <c r="AC215" s="224"/>
      <c r="AD215" s="223" t="b">
        <f>AD214</f>
        <v>0</v>
      </c>
      <c r="AE215" s="212" t="b">
        <f t="shared" si="1"/>
        <v>0</v>
      </c>
    </row>
    <row r="216" spans="1:31" ht="30" customHeight="1" x14ac:dyDescent="0.15">
      <c r="A216" s="213"/>
      <c r="B216" s="117"/>
      <c r="D216" s="193"/>
      <c r="E216" s="214"/>
      <c r="F216" s="215"/>
      <c r="G216" s="216"/>
      <c r="H216" s="217"/>
      <c r="I216" s="215"/>
      <c r="J216" s="218"/>
      <c r="K216" s="216"/>
      <c r="L216" s="219" t="s">
        <v>97</v>
      </c>
      <c r="M216" s="220" t="s">
        <v>185</v>
      </c>
      <c r="N216" s="221"/>
      <c r="O216" s="222"/>
      <c r="P216" s="2"/>
      <c r="Q216" s="8"/>
      <c r="R216" s="9"/>
      <c r="S216" s="9"/>
      <c r="T216" s="9"/>
      <c r="U216" s="9"/>
      <c r="V216" s="9"/>
      <c r="W216" s="9"/>
      <c r="X216" s="9"/>
      <c r="Y216" s="10"/>
      <c r="Z216" s="117"/>
      <c r="AB216" s="223">
        <f t="shared" ref="AB216" si="2">AB215</f>
        <v>0</v>
      </c>
      <c r="AC216" s="224"/>
      <c r="AD216" s="223" t="b">
        <f t="shared" ref="AD216:AD219" si="3">AD215</f>
        <v>0</v>
      </c>
      <c r="AE216" s="212" t="b">
        <f t="shared" si="1"/>
        <v>0</v>
      </c>
    </row>
    <row r="217" spans="1:31" ht="30" customHeight="1" x14ac:dyDescent="0.15">
      <c r="A217" s="213"/>
      <c r="B217" s="117"/>
      <c r="D217" s="193"/>
      <c r="E217" s="214"/>
      <c r="F217" s="215"/>
      <c r="G217" s="216"/>
      <c r="H217" s="217"/>
      <c r="I217" s="215"/>
      <c r="J217" s="218"/>
      <c r="K217" s="216"/>
      <c r="L217" s="219" t="s">
        <v>98</v>
      </c>
      <c r="M217" s="220" t="s">
        <v>186</v>
      </c>
      <c r="N217" s="221"/>
      <c r="O217" s="222"/>
      <c r="P217" s="2"/>
      <c r="Q217" s="8"/>
      <c r="R217" s="9"/>
      <c r="S217" s="9"/>
      <c r="T217" s="9"/>
      <c r="U217" s="9"/>
      <c r="V217" s="9"/>
      <c r="W217" s="9"/>
      <c r="X217" s="9"/>
      <c r="Y217" s="10"/>
      <c r="Z217" s="117"/>
      <c r="AB217" s="223">
        <f t="shared" ref="AB217" si="4">AB216</f>
        <v>0</v>
      </c>
      <c r="AC217" s="224"/>
      <c r="AD217" s="223" t="b">
        <f t="shared" si="3"/>
        <v>0</v>
      </c>
      <c r="AE217" s="212" t="b">
        <f t="shared" si="1"/>
        <v>0</v>
      </c>
    </row>
    <row r="218" spans="1:31" ht="30" customHeight="1" x14ac:dyDescent="0.15">
      <c r="A218" s="213"/>
      <c r="B218" s="117"/>
      <c r="D218" s="193"/>
      <c r="E218" s="214"/>
      <c r="F218" s="215"/>
      <c r="G218" s="216"/>
      <c r="H218" s="217"/>
      <c r="I218" s="215"/>
      <c r="J218" s="218"/>
      <c r="K218" s="216"/>
      <c r="L218" s="219" t="s">
        <v>99</v>
      </c>
      <c r="M218" s="220" t="s">
        <v>187</v>
      </c>
      <c r="N218" s="221"/>
      <c r="O218" s="222"/>
      <c r="P218" s="2"/>
      <c r="Q218" s="8"/>
      <c r="R218" s="9"/>
      <c r="S218" s="9"/>
      <c r="T218" s="9"/>
      <c r="U218" s="9"/>
      <c r="V218" s="9"/>
      <c r="W218" s="9"/>
      <c r="X218" s="9"/>
      <c r="Y218" s="10"/>
      <c r="Z218" s="117"/>
      <c r="AB218" s="223">
        <f t="shared" ref="AB218" si="5">AB217</f>
        <v>0</v>
      </c>
      <c r="AC218" s="224"/>
      <c r="AD218" s="223" t="b">
        <f t="shared" si="3"/>
        <v>0</v>
      </c>
      <c r="AE218" s="212" t="b">
        <f t="shared" si="1"/>
        <v>0</v>
      </c>
    </row>
    <row r="219" spans="1:31" ht="30" customHeight="1" x14ac:dyDescent="0.15">
      <c r="A219" s="213"/>
      <c r="B219" s="117"/>
      <c r="D219" s="193"/>
      <c r="E219" s="225"/>
      <c r="F219" s="226"/>
      <c r="G219" s="227"/>
      <c r="H219" s="228"/>
      <c r="I219" s="226"/>
      <c r="J219" s="229"/>
      <c r="K219" s="227"/>
      <c r="L219" s="230" t="s">
        <v>100</v>
      </c>
      <c r="M219" s="231" t="s">
        <v>188</v>
      </c>
      <c r="N219" s="232"/>
      <c r="O219" s="233"/>
      <c r="P219" s="3"/>
      <c r="Q219" s="11"/>
      <c r="R219" s="12"/>
      <c r="S219" s="12"/>
      <c r="T219" s="12"/>
      <c r="U219" s="12"/>
      <c r="V219" s="12"/>
      <c r="W219" s="12"/>
      <c r="X219" s="12"/>
      <c r="Y219" s="13"/>
      <c r="Z219" s="117"/>
      <c r="AB219" s="223">
        <f t="shared" ref="AB219" si="6">AB218</f>
        <v>0</v>
      </c>
      <c r="AC219" s="224"/>
      <c r="AD219" s="223" t="b">
        <f t="shared" si="3"/>
        <v>0</v>
      </c>
      <c r="AE219" s="212" t="b">
        <f t="shared" si="1"/>
        <v>0</v>
      </c>
    </row>
    <row r="220" spans="1:31" ht="30" customHeight="1" x14ac:dyDescent="0.15">
      <c r="A220" s="192">
        <f>IFERROR(IF(OR(AND($AB220&lt;&gt;0,$AC220=0), AND($AB220=0,$AC220&lt;&gt;0)),1001,0),3)</f>
        <v>0</v>
      </c>
      <c r="B220" s="273"/>
      <c r="D220" s="193"/>
      <c r="E220" s="234" t="s">
        <v>96</v>
      </c>
      <c r="F220" s="235" t="s">
        <v>62</v>
      </c>
      <c r="G220" s="236"/>
      <c r="H220" s="204" t="s">
        <v>95</v>
      </c>
      <c r="I220" s="202" t="s">
        <v>62</v>
      </c>
      <c r="J220" s="205"/>
      <c r="K220" s="203"/>
      <c r="L220" s="237" t="s">
        <v>95</v>
      </c>
      <c r="M220" s="207" t="s">
        <v>189</v>
      </c>
      <c r="N220" s="208"/>
      <c r="O220" s="209"/>
      <c r="P220" s="2"/>
      <c r="Q220" s="14"/>
      <c r="R220" s="15"/>
      <c r="S220" s="15"/>
      <c r="T220" s="15"/>
      <c r="U220" s="15"/>
      <c r="V220" s="15"/>
      <c r="W220" s="15"/>
      <c r="X220" s="15"/>
      <c r="Y220" s="16"/>
      <c r="Z220" s="117"/>
      <c r="AB220" s="210">
        <f>COUNTIF($AB$198:$AB$209,$E220)</f>
        <v>0</v>
      </c>
      <c r="AC220" s="211">
        <f>COUNTIF($P220:$P224,"○")</f>
        <v>0</v>
      </c>
      <c r="AD220" s="212" t="b">
        <f>AND($AB220&lt;&gt;0,$AC220=0)</f>
        <v>0</v>
      </c>
      <c r="AE220" s="212" t="b">
        <f t="shared" si="1"/>
        <v>0</v>
      </c>
    </row>
    <row r="221" spans="1:31" ht="30" customHeight="1" x14ac:dyDescent="0.15">
      <c r="A221" s="213"/>
      <c r="B221" s="117"/>
      <c r="D221" s="193"/>
      <c r="E221" s="238"/>
      <c r="F221" s="239"/>
      <c r="G221" s="240"/>
      <c r="H221" s="217"/>
      <c r="I221" s="215"/>
      <c r="J221" s="218"/>
      <c r="K221" s="216"/>
      <c r="L221" s="219" t="s">
        <v>96</v>
      </c>
      <c r="M221" s="220" t="s">
        <v>190</v>
      </c>
      <c r="N221" s="221"/>
      <c r="O221" s="222"/>
      <c r="P221" s="2"/>
      <c r="Q221" s="8"/>
      <c r="R221" s="9"/>
      <c r="S221" s="9"/>
      <c r="T221" s="9"/>
      <c r="U221" s="9"/>
      <c r="V221" s="9"/>
      <c r="W221" s="9"/>
      <c r="X221" s="9"/>
      <c r="Y221" s="10"/>
      <c r="Z221" s="117"/>
      <c r="AB221" s="223">
        <f>AB220</f>
        <v>0</v>
      </c>
      <c r="AC221" s="224"/>
      <c r="AD221" s="223" t="b">
        <f>AD220</f>
        <v>0</v>
      </c>
      <c r="AE221" s="212" t="b">
        <f t="shared" si="1"/>
        <v>0</v>
      </c>
    </row>
    <row r="222" spans="1:31" ht="30" customHeight="1" x14ac:dyDescent="0.15">
      <c r="A222" s="213"/>
      <c r="B222" s="117"/>
      <c r="D222" s="193"/>
      <c r="E222" s="238"/>
      <c r="F222" s="239"/>
      <c r="G222" s="240"/>
      <c r="H222" s="217"/>
      <c r="I222" s="215"/>
      <c r="J222" s="218"/>
      <c r="K222" s="216"/>
      <c r="L222" s="219" t="s">
        <v>97</v>
      </c>
      <c r="M222" s="220" t="s">
        <v>191</v>
      </c>
      <c r="N222" s="221"/>
      <c r="O222" s="222"/>
      <c r="P222" s="2"/>
      <c r="Q222" s="8"/>
      <c r="R222" s="9"/>
      <c r="S222" s="9"/>
      <c r="T222" s="9"/>
      <c r="U222" s="9"/>
      <c r="V222" s="9"/>
      <c r="W222" s="9"/>
      <c r="X222" s="9"/>
      <c r="Y222" s="10"/>
      <c r="Z222" s="117"/>
      <c r="AB222" s="223">
        <f t="shared" ref="AB222" si="7">AB221</f>
        <v>0</v>
      </c>
      <c r="AC222" s="224"/>
      <c r="AD222" s="223" t="b">
        <f t="shared" ref="AD222:AD229" si="8">AD221</f>
        <v>0</v>
      </c>
      <c r="AE222" s="212" t="b">
        <f t="shared" si="1"/>
        <v>0</v>
      </c>
    </row>
    <row r="223" spans="1:31" ht="30" customHeight="1" x14ac:dyDescent="0.15">
      <c r="A223" s="213"/>
      <c r="B223" s="117"/>
      <c r="D223" s="193"/>
      <c r="E223" s="238"/>
      <c r="F223" s="239"/>
      <c r="G223" s="240"/>
      <c r="H223" s="217"/>
      <c r="I223" s="215"/>
      <c r="J223" s="218"/>
      <c r="K223" s="216"/>
      <c r="L223" s="219" t="s">
        <v>98</v>
      </c>
      <c r="M223" s="220" t="s">
        <v>192</v>
      </c>
      <c r="N223" s="221"/>
      <c r="O223" s="222"/>
      <c r="P223" s="2"/>
      <c r="Q223" s="8"/>
      <c r="R223" s="9"/>
      <c r="S223" s="9"/>
      <c r="T223" s="9"/>
      <c r="U223" s="9"/>
      <c r="V223" s="9"/>
      <c r="W223" s="9"/>
      <c r="X223" s="9"/>
      <c r="Y223" s="10"/>
      <c r="Z223" s="117"/>
      <c r="AB223" s="223">
        <f t="shared" ref="AB223" si="9">AB222</f>
        <v>0</v>
      </c>
      <c r="AC223" s="224"/>
      <c r="AD223" s="223" t="b">
        <f t="shared" si="8"/>
        <v>0</v>
      </c>
      <c r="AE223" s="212" t="b">
        <f t="shared" si="1"/>
        <v>0</v>
      </c>
    </row>
    <row r="224" spans="1:31" ht="30" customHeight="1" x14ac:dyDescent="0.15">
      <c r="A224" s="213"/>
      <c r="B224" s="117"/>
      <c r="D224" s="193"/>
      <c r="E224" s="241"/>
      <c r="F224" s="242"/>
      <c r="G224" s="243"/>
      <c r="H224" s="228"/>
      <c r="I224" s="226"/>
      <c r="J224" s="229"/>
      <c r="K224" s="227"/>
      <c r="L224" s="244" t="s">
        <v>99</v>
      </c>
      <c r="M224" s="231" t="s">
        <v>193</v>
      </c>
      <c r="N224" s="232"/>
      <c r="O224" s="233"/>
      <c r="P224" s="5"/>
      <c r="Q224" s="11"/>
      <c r="R224" s="12"/>
      <c r="S224" s="12"/>
      <c r="T224" s="12"/>
      <c r="U224" s="12"/>
      <c r="V224" s="12"/>
      <c r="W224" s="12"/>
      <c r="X224" s="12"/>
      <c r="Y224" s="13"/>
      <c r="Z224" s="117"/>
      <c r="AB224" s="223">
        <f t="shared" ref="AB224" si="10">AB223</f>
        <v>0</v>
      </c>
      <c r="AC224" s="224"/>
      <c r="AD224" s="223" t="b">
        <f t="shared" si="8"/>
        <v>0</v>
      </c>
      <c r="AE224" s="212" t="b">
        <f t="shared" si="1"/>
        <v>0</v>
      </c>
    </row>
    <row r="225" spans="1:31" ht="30" customHeight="1" x14ac:dyDescent="0.15">
      <c r="A225" s="192">
        <f>IFERROR(IF(OR(AND($AB225&lt;&gt;0,$AC225=0), AND($AB225=0,$AC225&lt;&gt;0)),1001,0),3)</f>
        <v>0</v>
      </c>
      <c r="B225" s="273"/>
      <c r="D225" s="193"/>
      <c r="E225" s="234" t="s">
        <v>97</v>
      </c>
      <c r="F225" s="202" t="s">
        <v>63</v>
      </c>
      <c r="G225" s="203"/>
      <c r="H225" s="204" t="s">
        <v>95</v>
      </c>
      <c r="I225" s="202" t="s">
        <v>130</v>
      </c>
      <c r="J225" s="205"/>
      <c r="K225" s="203"/>
      <c r="L225" s="206" t="s">
        <v>95</v>
      </c>
      <c r="M225" s="207" t="s">
        <v>194</v>
      </c>
      <c r="N225" s="208"/>
      <c r="O225" s="209"/>
      <c r="P225" s="1"/>
      <c r="Q225" s="14"/>
      <c r="R225" s="15"/>
      <c r="S225" s="15"/>
      <c r="T225" s="15"/>
      <c r="U225" s="15"/>
      <c r="V225" s="15"/>
      <c r="W225" s="15"/>
      <c r="X225" s="15"/>
      <c r="Y225" s="16"/>
      <c r="Z225" s="117"/>
      <c r="AB225" s="210">
        <f>COUNTIF($AB$198:$AB$209,$E225)</f>
        <v>0</v>
      </c>
      <c r="AC225" s="211">
        <f>COUNTIF($P225:$P229,"○")</f>
        <v>0</v>
      </c>
      <c r="AD225" s="212" t="b">
        <f>AND($AB225&lt;&gt;0,$AC225=0)</f>
        <v>0</v>
      </c>
      <c r="AE225" s="212" t="b">
        <f t="shared" si="1"/>
        <v>0</v>
      </c>
    </row>
    <row r="226" spans="1:31" ht="30" customHeight="1" x14ac:dyDescent="0.15">
      <c r="A226" s="213"/>
      <c r="B226" s="117"/>
      <c r="D226" s="193"/>
      <c r="E226" s="238"/>
      <c r="F226" s="215"/>
      <c r="G226" s="216"/>
      <c r="H226" s="217"/>
      <c r="I226" s="215"/>
      <c r="J226" s="218"/>
      <c r="K226" s="216"/>
      <c r="L226" s="219" t="s">
        <v>96</v>
      </c>
      <c r="M226" s="220" t="s">
        <v>195</v>
      </c>
      <c r="N226" s="221"/>
      <c r="O226" s="222"/>
      <c r="P226" s="2"/>
      <c r="Q226" s="8"/>
      <c r="R226" s="9"/>
      <c r="S226" s="9"/>
      <c r="T226" s="9"/>
      <c r="U226" s="9"/>
      <c r="V226" s="9"/>
      <c r="W226" s="9"/>
      <c r="X226" s="9"/>
      <c r="Y226" s="10"/>
      <c r="Z226" s="117"/>
      <c r="AB226" s="223">
        <f t="shared" ref="AB226:AB229" si="11">AB225</f>
        <v>0</v>
      </c>
      <c r="AC226" s="224"/>
      <c r="AD226" s="223" t="b">
        <f>AD225</f>
        <v>0</v>
      </c>
      <c r="AE226" s="212" t="b">
        <f t="shared" si="1"/>
        <v>0</v>
      </c>
    </row>
    <row r="227" spans="1:31" ht="30" customHeight="1" x14ac:dyDescent="0.15">
      <c r="A227" s="213"/>
      <c r="B227" s="117"/>
      <c r="D227" s="193"/>
      <c r="E227" s="238"/>
      <c r="F227" s="215"/>
      <c r="G227" s="216"/>
      <c r="H227" s="217"/>
      <c r="I227" s="215"/>
      <c r="J227" s="218"/>
      <c r="K227" s="216"/>
      <c r="L227" s="219" t="s">
        <v>97</v>
      </c>
      <c r="M227" s="220" t="s">
        <v>196</v>
      </c>
      <c r="N227" s="221"/>
      <c r="O227" s="222"/>
      <c r="P227" s="2"/>
      <c r="Q227" s="8"/>
      <c r="R227" s="9"/>
      <c r="S227" s="9"/>
      <c r="T227" s="9"/>
      <c r="U227" s="9"/>
      <c r="V227" s="9"/>
      <c r="W227" s="9"/>
      <c r="X227" s="9"/>
      <c r="Y227" s="10"/>
      <c r="Z227" s="117"/>
      <c r="AB227" s="223">
        <f t="shared" si="11"/>
        <v>0</v>
      </c>
      <c r="AC227" s="224"/>
      <c r="AD227" s="223" t="b">
        <f t="shared" si="8"/>
        <v>0</v>
      </c>
      <c r="AE227" s="212" t="b">
        <f t="shared" si="1"/>
        <v>0</v>
      </c>
    </row>
    <row r="228" spans="1:31" ht="30" customHeight="1" x14ac:dyDescent="0.15">
      <c r="A228" s="213"/>
      <c r="B228" s="117"/>
      <c r="D228" s="193"/>
      <c r="E228" s="238"/>
      <c r="F228" s="215"/>
      <c r="G228" s="216"/>
      <c r="H228" s="217"/>
      <c r="I228" s="215"/>
      <c r="J228" s="218"/>
      <c r="K228" s="216"/>
      <c r="L228" s="219" t="s">
        <v>98</v>
      </c>
      <c r="M228" s="220" t="s">
        <v>197</v>
      </c>
      <c r="N228" s="221"/>
      <c r="O228" s="222"/>
      <c r="P228" s="2"/>
      <c r="Q228" s="8"/>
      <c r="R228" s="9"/>
      <c r="S228" s="9"/>
      <c r="T228" s="9"/>
      <c r="U228" s="9"/>
      <c r="V228" s="9"/>
      <c r="W228" s="9"/>
      <c r="X228" s="9"/>
      <c r="Y228" s="10"/>
      <c r="Z228" s="117"/>
      <c r="AB228" s="223">
        <f t="shared" si="11"/>
        <v>0</v>
      </c>
      <c r="AC228" s="224"/>
      <c r="AD228" s="223" t="b">
        <f t="shared" si="8"/>
        <v>0</v>
      </c>
      <c r="AE228" s="212" t="b">
        <f t="shared" si="1"/>
        <v>0</v>
      </c>
    </row>
    <row r="229" spans="1:31" ht="30" customHeight="1" x14ac:dyDescent="0.15">
      <c r="A229" s="213"/>
      <c r="B229" s="117"/>
      <c r="D229" s="193"/>
      <c r="E229" s="241"/>
      <c r="F229" s="226"/>
      <c r="G229" s="227"/>
      <c r="H229" s="228"/>
      <c r="I229" s="226"/>
      <c r="J229" s="229"/>
      <c r="K229" s="227"/>
      <c r="L229" s="230" t="s">
        <v>99</v>
      </c>
      <c r="M229" s="231" t="s">
        <v>198</v>
      </c>
      <c r="N229" s="232"/>
      <c r="O229" s="233"/>
      <c r="P229" s="3"/>
      <c r="Q229" s="11"/>
      <c r="R229" s="12"/>
      <c r="S229" s="12"/>
      <c r="T229" s="12"/>
      <c r="U229" s="12"/>
      <c r="V229" s="12"/>
      <c r="W229" s="12"/>
      <c r="X229" s="12"/>
      <c r="Y229" s="13"/>
      <c r="Z229" s="117"/>
      <c r="AB229" s="223">
        <f t="shared" si="11"/>
        <v>0</v>
      </c>
      <c r="AC229" s="224"/>
      <c r="AD229" s="223" t="b">
        <f t="shared" si="8"/>
        <v>0</v>
      </c>
      <c r="AE229" s="212" t="b">
        <f t="shared" si="1"/>
        <v>0</v>
      </c>
    </row>
    <row r="230" spans="1:31" ht="30" customHeight="1" x14ac:dyDescent="0.15">
      <c r="A230" s="192">
        <f>IFERROR(IF(OR(AND($AB230&lt;&gt;0,$AC230=0), AND($AB230=0,$AC230&lt;&gt;0)),1001,0),3)</f>
        <v>0</v>
      </c>
      <c r="B230" s="273"/>
      <c r="D230" s="193"/>
      <c r="E230" s="238" t="s">
        <v>98</v>
      </c>
      <c r="F230" s="215" t="s">
        <v>64</v>
      </c>
      <c r="G230" s="216"/>
      <c r="H230" s="237" t="s">
        <v>95</v>
      </c>
      <c r="I230" s="207" t="s">
        <v>131</v>
      </c>
      <c r="J230" s="208"/>
      <c r="K230" s="209"/>
      <c r="L230" s="237" t="s">
        <v>95</v>
      </c>
      <c r="M230" s="207" t="s">
        <v>199</v>
      </c>
      <c r="N230" s="208"/>
      <c r="O230" s="209"/>
      <c r="P230" s="2"/>
      <c r="Q230" s="14"/>
      <c r="R230" s="15"/>
      <c r="S230" s="15"/>
      <c r="T230" s="15"/>
      <c r="U230" s="15"/>
      <c r="V230" s="15"/>
      <c r="W230" s="15"/>
      <c r="X230" s="15"/>
      <c r="Y230" s="16"/>
      <c r="Z230" s="117"/>
      <c r="AB230" s="210">
        <f>COUNTIF($AB$198:$AB$209,$E230)</f>
        <v>0</v>
      </c>
      <c r="AC230" s="211">
        <f>COUNTIF($P230:$P233,"○")</f>
        <v>0</v>
      </c>
      <c r="AD230" s="212" t="b">
        <f>AND($AB230&lt;&gt;0,$AC230=0)</f>
        <v>0</v>
      </c>
      <c r="AE230" s="212" t="b">
        <f t="shared" si="1"/>
        <v>0</v>
      </c>
    </row>
    <row r="231" spans="1:31" ht="30" customHeight="1" x14ac:dyDescent="0.15">
      <c r="A231" s="213"/>
      <c r="B231" s="117"/>
      <c r="D231" s="193"/>
      <c r="E231" s="238"/>
      <c r="F231" s="215"/>
      <c r="G231" s="216"/>
      <c r="H231" s="245" t="s">
        <v>96</v>
      </c>
      <c r="I231" s="246" t="s">
        <v>132</v>
      </c>
      <c r="J231" s="247"/>
      <c r="K231" s="248"/>
      <c r="L231" s="219" t="s">
        <v>95</v>
      </c>
      <c r="M231" s="220" t="s">
        <v>200</v>
      </c>
      <c r="N231" s="221"/>
      <c r="O231" s="222"/>
      <c r="P231" s="2"/>
      <c r="Q231" s="8"/>
      <c r="R231" s="9"/>
      <c r="S231" s="9"/>
      <c r="T231" s="9"/>
      <c r="U231" s="9"/>
      <c r="V231" s="9"/>
      <c r="W231" s="9"/>
      <c r="X231" s="9"/>
      <c r="Y231" s="10"/>
      <c r="Z231" s="117"/>
      <c r="AB231" s="223">
        <f>AB230</f>
        <v>0</v>
      </c>
      <c r="AC231" s="224"/>
      <c r="AD231" s="223" t="b">
        <f>AD230</f>
        <v>0</v>
      </c>
      <c r="AE231" s="212" t="b">
        <f t="shared" si="1"/>
        <v>0</v>
      </c>
    </row>
    <row r="232" spans="1:31" ht="30" customHeight="1" x14ac:dyDescent="0.15">
      <c r="A232" s="213"/>
      <c r="B232" s="117"/>
      <c r="D232" s="193"/>
      <c r="E232" s="238"/>
      <c r="F232" s="215"/>
      <c r="G232" s="216"/>
      <c r="H232" s="249"/>
      <c r="I232" s="250"/>
      <c r="J232" s="251"/>
      <c r="K232" s="252"/>
      <c r="L232" s="219" t="s">
        <v>96</v>
      </c>
      <c r="M232" s="220" t="s">
        <v>201</v>
      </c>
      <c r="N232" s="221"/>
      <c r="O232" s="222"/>
      <c r="P232" s="2"/>
      <c r="Q232" s="8"/>
      <c r="R232" s="9"/>
      <c r="S232" s="9"/>
      <c r="T232" s="9"/>
      <c r="U232" s="9"/>
      <c r="V232" s="9"/>
      <c r="W232" s="9"/>
      <c r="X232" s="9"/>
      <c r="Y232" s="10"/>
      <c r="Z232" s="117"/>
      <c r="AB232" s="223">
        <f t="shared" ref="AB232:AB233" si="12">AB231</f>
        <v>0</v>
      </c>
      <c r="AC232" s="224"/>
      <c r="AD232" s="223" t="b">
        <f t="shared" ref="AD232:AD233" si="13">AD231</f>
        <v>0</v>
      </c>
      <c r="AE232" s="212" t="b">
        <f t="shared" si="1"/>
        <v>0</v>
      </c>
    </row>
    <row r="233" spans="1:31" ht="30" customHeight="1" x14ac:dyDescent="0.15">
      <c r="A233" s="213"/>
      <c r="B233" s="117"/>
      <c r="D233" s="193"/>
      <c r="E233" s="241"/>
      <c r="F233" s="226"/>
      <c r="G233" s="227"/>
      <c r="H233" s="244" t="s">
        <v>97</v>
      </c>
      <c r="I233" s="231" t="s">
        <v>133</v>
      </c>
      <c r="J233" s="232"/>
      <c r="K233" s="233"/>
      <c r="L233" s="244" t="s">
        <v>95</v>
      </c>
      <c r="M233" s="231" t="s">
        <v>202</v>
      </c>
      <c r="N233" s="232"/>
      <c r="O233" s="233"/>
      <c r="P233" s="5"/>
      <c r="Q233" s="11"/>
      <c r="R233" s="12"/>
      <c r="S233" s="12"/>
      <c r="T233" s="12"/>
      <c r="U233" s="12"/>
      <c r="V233" s="12"/>
      <c r="W233" s="12"/>
      <c r="X233" s="12"/>
      <c r="Y233" s="13"/>
      <c r="Z233" s="117"/>
      <c r="AB233" s="223">
        <f t="shared" si="12"/>
        <v>0</v>
      </c>
      <c r="AC233" s="224"/>
      <c r="AD233" s="223" t="b">
        <f t="shared" si="13"/>
        <v>0</v>
      </c>
      <c r="AE233" s="212" t="b">
        <f t="shared" si="1"/>
        <v>0</v>
      </c>
    </row>
    <row r="234" spans="1:31" ht="30" customHeight="1" x14ac:dyDescent="0.15">
      <c r="A234" s="192">
        <f>IFERROR(IF(OR(AND($AB234&lt;&gt;0,$AC234=0), AND($AB234=0,$AC234&lt;&gt;0)),1001,0),3)</f>
        <v>0</v>
      </c>
      <c r="B234" s="273"/>
      <c r="D234" s="193"/>
      <c r="E234" s="253" t="s">
        <v>99</v>
      </c>
      <c r="F234" s="254" t="s">
        <v>65</v>
      </c>
      <c r="G234" s="255"/>
      <c r="H234" s="256" t="s">
        <v>95</v>
      </c>
      <c r="I234" s="257" t="s">
        <v>65</v>
      </c>
      <c r="J234" s="258"/>
      <c r="K234" s="259"/>
      <c r="L234" s="256" t="s">
        <v>95</v>
      </c>
      <c r="M234" s="257" t="s">
        <v>203</v>
      </c>
      <c r="N234" s="258"/>
      <c r="O234" s="259"/>
      <c r="P234" s="6"/>
      <c r="Q234" s="17"/>
      <c r="R234" s="18"/>
      <c r="S234" s="18"/>
      <c r="T234" s="18"/>
      <c r="U234" s="18"/>
      <c r="V234" s="18"/>
      <c r="W234" s="18"/>
      <c r="X234" s="18"/>
      <c r="Y234" s="19"/>
      <c r="Z234" s="117"/>
      <c r="AB234" s="210">
        <f>COUNTIF($AB$198:$AB$209,$E234)</f>
        <v>0</v>
      </c>
      <c r="AC234" s="260">
        <f>COUNTIF($P234,"○")</f>
        <v>0</v>
      </c>
      <c r="AD234" s="212" t="b">
        <f>AND($AB234&lt;&gt;0,$AC234=0)</f>
        <v>0</v>
      </c>
      <c r="AE234" s="212" t="b">
        <f t="shared" si="1"/>
        <v>0</v>
      </c>
    </row>
    <row r="235" spans="1:31" ht="30" customHeight="1" x14ac:dyDescent="0.15">
      <c r="A235" s="192">
        <f>IFERROR(IF(OR(AND($AB235&lt;&gt;0,$AC235=0), AND($AB235=0,$AC235&lt;&gt;0)),1001,0),3)</f>
        <v>0</v>
      </c>
      <c r="B235" s="273"/>
      <c r="D235" s="193"/>
      <c r="E235" s="234" t="s">
        <v>100</v>
      </c>
      <c r="F235" s="202" t="s">
        <v>66</v>
      </c>
      <c r="G235" s="203"/>
      <c r="H235" s="261" t="s">
        <v>95</v>
      </c>
      <c r="I235" s="202" t="s">
        <v>66</v>
      </c>
      <c r="J235" s="205"/>
      <c r="K235" s="203"/>
      <c r="L235" s="206" t="s">
        <v>95</v>
      </c>
      <c r="M235" s="207" t="s">
        <v>204</v>
      </c>
      <c r="N235" s="208"/>
      <c r="O235" s="209"/>
      <c r="P235" s="1"/>
      <c r="Q235" s="14"/>
      <c r="R235" s="15"/>
      <c r="S235" s="15"/>
      <c r="T235" s="15"/>
      <c r="U235" s="15"/>
      <c r="V235" s="15"/>
      <c r="W235" s="15"/>
      <c r="X235" s="15"/>
      <c r="Y235" s="16"/>
      <c r="Z235" s="117"/>
      <c r="AB235" s="210">
        <f>COUNTIF($AB$198:$AB$209,$E235)</f>
        <v>0</v>
      </c>
      <c r="AC235" s="211">
        <f>COUNTIF($P235:$P239,"○")</f>
        <v>0</v>
      </c>
      <c r="AD235" s="212" t="b">
        <f>AND($AB235&lt;&gt;0,$AC235=0)</f>
        <v>0</v>
      </c>
      <c r="AE235" s="212" t="b">
        <f t="shared" si="1"/>
        <v>0</v>
      </c>
    </row>
    <row r="236" spans="1:31" ht="30" customHeight="1" x14ac:dyDescent="0.15">
      <c r="A236" s="213"/>
      <c r="B236" s="117"/>
      <c r="D236" s="193"/>
      <c r="E236" s="238"/>
      <c r="F236" s="215"/>
      <c r="G236" s="216"/>
      <c r="H236" s="262"/>
      <c r="I236" s="215"/>
      <c r="J236" s="218"/>
      <c r="K236" s="216"/>
      <c r="L236" s="219" t="s">
        <v>96</v>
      </c>
      <c r="M236" s="220" t="s">
        <v>205</v>
      </c>
      <c r="N236" s="221"/>
      <c r="O236" s="222"/>
      <c r="P236" s="2"/>
      <c r="Q236" s="8"/>
      <c r="R236" s="9"/>
      <c r="S236" s="9"/>
      <c r="T236" s="9"/>
      <c r="U236" s="9"/>
      <c r="V236" s="9"/>
      <c r="W236" s="9"/>
      <c r="X236" s="9"/>
      <c r="Y236" s="10"/>
      <c r="Z236" s="117"/>
      <c r="AB236" s="223">
        <f t="shared" ref="AB236:AB239" si="14">AB235</f>
        <v>0</v>
      </c>
      <c r="AC236" s="224"/>
      <c r="AD236" s="223" t="b">
        <f>AD235</f>
        <v>0</v>
      </c>
      <c r="AE236" s="212" t="b">
        <f t="shared" si="1"/>
        <v>0</v>
      </c>
    </row>
    <row r="237" spans="1:31" ht="30" customHeight="1" x14ac:dyDescent="0.15">
      <c r="A237" s="213"/>
      <c r="B237" s="117"/>
      <c r="D237" s="193"/>
      <c r="E237" s="238"/>
      <c r="F237" s="215"/>
      <c r="G237" s="216"/>
      <c r="H237" s="262"/>
      <c r="I237" s="215"/>
      <c r="J237" s="218"/>
      <c r="K237" s="216"/>
      <c r="L237" s="219" t="s">
        <v>97</v>
      </c>
      <c r="M237" s="220" t="s">
        <v>206</v>
      </c>
      <c r="N237" s="221"/>
      <c r="O237" s="222"/>
      <c r="P237" s="2"/>
      <c r="Q237" s="8"/>
      <c r="R237" s="9"/>
      <c r="S237" s="9"/>
      <c r="T237" s="9"/>
      <c r="U237" s="9"/>
      <c r="V237" s="9"/>
      <c r="W237" s="9"/>
      <c r="X237" s="9"/>
      <c r="Y237" s="10"/>
      <c r="Z237" s="117"/>
      <c r="AB237" s="223">
        <f t="shared" si="14"/>
        <v>0</v>
      </c>
      <c r="AC237" s="224"/>
      <c r="AD237" s="223" t="b">
        <f t="shared" ref="AD237:AD300" si="15">AD236</f>
        <v>0</v>
      </c>
      <c r="AE237" s="212" t="b">
        <f t="shared" si="1"/>
        <v>0</v>
      </c>
    </row>
    <row r="238" spans="1:31" ht="30" customHeight="1" x14ac:dyDescent="0.15">
      <c r="A238" s="213"/>
      <c r="B238" s="117"/>
      <c r="D238" s="193"/>
      <c r="E238" s="238"/>
      <c r="F238" s="215"/>
      <c r="G238" s="216"/>
      <c r="H238" s="263"/>
      <c r="I238" s="250"/>
      <c r="J238" s="251"/>
      <c r="K238" s="252"/>
      <c r="L238" s="219" t="s">
        <v>98</v>
      </c>
      <c r="M238" s="220" t="s">
        <v>207</v>
      </c>
      <c r="N238" s="221"/>
      <c r="O238" s="222"/>
      <c r="P238" s="2"/>
      <c r="Q238" s="8"/>
      <c r="R238" s="9"/>
      <c r="S238" s="9"/>
      <c r="T238" s="9"/>
      <c r="U238" s="9"/>
      <c r="V238" s="9"/>
      <c r="W238" s="9"/>
      <c r="X238" s="9"/>
      <c r="Y238" s="10"/>
      <c r="Z238" s="117"/>
      <c r="AB238" s="223">
        <f t="shared" si="14"/>
        <v>0</v>
      </c>
      <c r="AC238" s="224"/>
      <c r="AD238" s="223" t="b">
        <f t="shared" si="15"/>
        <v>0</v>
      </c>
      <c r="AE238" s="212" t="b">
        <f t="shared" si="1"/>
        <v>0</v>
      </c>
    </row>
    <row r="239" spans="1:31" ht="30" customHeight="1" x14ac:dyDescent="0.15">
      <c r="A239" s="213"/>
      <c r="B239" s="117"/>
      <c r="D239" s="193"/>
      <c r="E239" s="241"/>
      <c r="F239" s="226"/>
      <c r="G239" s="227"/>
      <c r="H239" s="230" t="s">
        <v>96</v>
      </c>
      <c r="I239" s="231" t="s">
        <v>134</v>
      </c>
      <c r="J239" s="232"/>
      <c r="K239" s="233"/>
      <c r="L239" s="230" t="s">
        <v>95</v>
      </c>
      <c r="M239" s="231" t="s">
        <v>208</v>
      </c>
      <c r="N239" s="232"/>
      <c r="O239" s="233"/>
      <c r="P239" s="3"/>
      <c r="Q239" s="11"/>
      <c r="R239" s="12"/>
      <c r="S239" s="12"/>
      <c r="T239" s="12"/>
      <c r="U239" s="12"/>
      <c r="V239" s="12"/>
      <c r="W239" s="12"/>
      <c r="X239" s="12"/>
      <c r="Y239" s="13"/>
      <c r="Z239" s="117"/>
      <c r="AB239" s="223">
        <f t="shared" si="14"/>
        <v>0</v>
      </c>
      <c r="AC239" s="224"/>
      <c r="AD239" s="223" t="b">
        <f t="shared" si="15"/>
        <v>0</v>
      </c>
      <c r="AE239" s="212" t="b">
        <f t="shared" si="1"/>
        <v>0</v>
      </c>
    </row>
    <row r="240" spans="1:31" ht="30" customHeight="1" x14ac:dyDescent="0.15">
      <c r="A240" s="192">
        <f>IFERROR(IF(OR(AND($AB240&lt;&gt;0,$AC240=0), AND($AB240=0,$AC240&lt;&gt;0)),1001,0),3)</f>
        <v>0</v>
      </c>
      <c r="B240" s="273"/>
      <c r="D240" s="193"/>
      <c r="E240" s="238" t="s">
        <v>101</v>
      </c>
      <c r="F240" s="239" t="s">
        <v>67</v>
      </c>
      <c r="G240" s="240"/>
      <c r="H240" s="204" t="s">
        <v>95</v>
      </c>
      <c r="I240" s="202" t="s">
        <v>67</v>
      </c>
      <c r="J240" s="205"/>
      <c r="K240" s="203"/>
      <c r="L240" s="237" t="s">
        <v>95</v>
      </c>
      <c r="M240" s="207" t="s">
        <v>209</v>
      </c>
      <c r="N240" s="208"/>
      <c r="O240" s="209"/>
      <c r="P240" s="2"/>
      <c r="Q240" s="14"/>
      <c r="R240" s="15"/>
      <c r="S240" s="15"/>
      <c r="T240" s="15"/>
      <c r="U240" s="15"/>
      <c r="V240" s="15"/>
      <c r="W240" s="15"/>
      <c r="X240" s="15"/>
      <c r="Y240" s="16"/>
      <c r="Z240" s="117"/>
      <c r="AB240" s="210">
        <f>COUNTIF($AB$198:$AB$209,$E240)</f>
        <v>0</v>
      </c>
      <c r="AC240" s="211">
        <f>COUNTIF($P240:$P242,"○")</f>
        <v>0</v>
      </c>
      <c r="AD240" s="212" t="b">
        <f>AND($AB240&lt;&gt;0,$AC240=0)</f>
        <v>0</v>
      </c>
      <c r="AE240" s="212" t="b">
        <f t="shared" si="1"/>
        <v>0</v>
      </c>
    </row>
    <row r="241" spans="1:31" ht="30" customHeight="1" x14ac:dyDescent="0.15">
      <c r="A241" s="213"/>
      <c r="B241" s="117"/>
      <c r="D241" s="193"/>
      <c r="E241" s="238"/>
      <c r="F241" s="239"/>
      <c r="G241" s="240"/>
      <c r="H241" s="217"/>
      <c r="I241" s="215"/>
      <c r="J241" s="218"/>
      <c r="K241" s="216"/>
      <c r="L241" s="219" t="s">
        <v>96</v>
      </c>
      <c r="M241" s="220" t="s">
        <v>210</v>
      </c>
      <c r="N241" s="221"/>
      <c r="O241" s="222"/>
      <c r="P241" s="2"/>
      <c r="Q241" s="8"/>
      <c r="R241" s="9"/>
      <c r="S241" s="9"/>
      <c r="T241" s="9"/>
      <c r="U241" s="9"/>
      <c r="V241" s="9"/>
      <c r="W241" s="9"/>
      <c r="X241" s="9"/>
      <c r="Y241" s="10"/>
      <c r="Z241" s="117"/>
      <c r="AB241" s="223">
        <f t="shared" ref="AB241:AB242" si="16">AB240</f>
        <v>0</v>
      </c>
      <c r="AC241" s="224"/>
      <c r="AD241" s="223" t="b">
        <f t="shared" si="15"/>
        <v>0</v>
      </c>
      <c r="AE241" s="212" t="b">
        <f t="shared" si="1"/>
        <v>0</v>
      </c>
    </row>
    <row r="242" spans="1:31" ht="30" customHeight="1" x14ac:dyDescent="0.15">
      <c r="A242" s="213"/>
      <c r="B242" s="117"/>
      <c r="D242" s="193"/>
      <c r="E242" s="241"/>
      <c r="F242" s="242"/>
      <c r="G242" s="243"/>
      <c r="H242" s="228"/>
      <c r="I242" s="226"/>
      <c r="J242" s="229"/>
      <c r="K242" s="227"/>
      <c r="L242" s="230" t="s">
        <v>97</v>
      </c>
      <c r="M242" s="231" t="s">
        <v>211</v>
      </c>
      <c r="N242" s="232"/>
      <c r="O242" s="233"/>
      <c r="P242" s="4"/>
      <c r="Q242" s="11"/>
      <c r="R242" s="12"/>
      <c r="S242" s="12"/>
      <c r="T242" s="12"/>
      <c r="U242" s="12"/>
      <c r="V242" s="12"/>
      <c r="W242" s="12"/>
      <c r="X242" s="12"/>
      <c r="Y242" s="13"/>
      <c r="Z242" s="117"/>
      <c r="AB242" s="223">
        <f t="shared" si="16"/>
        <v>0</v>
      </c>
      <c r="AC242" s="224"/>
      <c r="AD242" s="223" t="b">
        <f t="shared" si="15"/>
        <v>0</v>
      </c>
      <c r="AE242" s="212" t="b">
        <f t="shared" si="1"/>
        <v>0</v>
      </c>
    </row>
    <row r="243" spans="1:31" ht="30" customHeight="1" x14ac:dyDescent="0.15">
      <c r="A243" s="192">
        <f>IFERROR(IF(OR(AND($AB243&lt;&gt;0,$AC243=0), AND($AB243=0,$AC243&lt;&gt;0)),1001,0),3)</f>
        <v>0</v>
      </c>
      <c r="B243" s="273"/>
      <c r="D243" s="193"/>
      <c r="E243" s="234" t="s">
        <v>102</v>
      </c>
      <c r="F243" s="235" t="s">
        <v>68</v>
      </c>
      <c r="G243" s="236"/>
      <c r="H243" s="204" t="s">
        <v>95</v>
      </c>
      <c r="I243" s="202" t="s">
        <v>68</v>
      </c>
      <c r="J243" s="205"/>
      <c r="K243" s="203"/>
      <c r="L243" s="237" t="s">
        <v>95</v>
      </c>
      <c r="M243" s="207" t="s">
        <v>212</v>
      </c>
      <c r="N243" s="208"/>
      <c r="O243" s="209"/>
      <c r="P243" s="2"/>
      <c r="Q243" s="14"/>
      <c r="R243" s="15"/>
      <c r="S243" s="15"/>
      <c r="T243" s="15"/>
      <c r="U243" s="15"/>
      <c r="V243" s="15"/>
      <c r="W243" s="15"/>
      <c r="X243" s="15"/>
      <c r="Y243" s="16"/>
      <c r="Z243" s="117"/>
      <c r="AB243" s="210">
        <f>COUNTIF($AB$198:$AB$209,$E243)</f>
        <v>0</v>
      </c>
      <c r="AC243" s="211">
        <f>COUNTIF($P243:$P252,"○")</f>
        <v>0</v>
      </c>
      <c r="AD243" s="212" t="b">
        <f>AND($AB243&lt;&gt;0,$AC243=0)</f>
        <v>0</v>
      </c>
      <c r="AE243" s="212" t="b">
        <f t="shared" si="1"/>
        <v>0</v>
      </c>
    </row>
    <row r="244" spans="1:31" ht="30" customHeight="1" x14ac:dyDescent="0.15">
      <c r="A244" s="213"/>
      <c r="B244" s="117"/>
      <c r="D244" s="193"/>
      <c r="E244" s="238"/>
      <c r="F244" s="239"/>
      <c r="G244" s="240"/>
      <c r="H244" s="217"/>
      <c r="I244" s="215"/>
      <c r="J244" s="218"/>
      <c r="K244" s="216"/>
      <c r="L244" s="219" t="s">
        <v>96</v>
      </c>
      <c r="M244" s="220" t="s">
        <v>213</v>
      </c>
      <c r="N244" s="221"/>
      <c r="O244" s="222"/>
      <c r="P244" s="2"/>
      <c r="Q244" s="8"/>
      <c r="R244" s="9"/>
      <c r="S244" s="9"/>
      <c r="T244" s="9"/>
      <c r="U244" s="9"/>
      <c r="V244" s="9"/>
      <c r="W244" s="9"/>
      <c r="X244" s="9"/>
      <c r="Y244" s="10"/>
      <c r="Z244" s="117"/>
      <c r="AB244" s="223">
        <f t="shared" ref="AB244:AB252" si="17">AB243</f>
        <v>0</v>
      </c>
      <c r="AC244" s="224"/>
      <c r="AD244" s="223" t="b">
        <f t="shared" si="15"/>
        <v>0</v>
      </c>
      <c r="AE244" s="212" t="b">
        <f t="shared" si="1"/>
        <v>0</v>
      </c>
    </row>
    <row r="245" spans="1:31" ht="30" customHeight="1" x14ac:dyDescent="0.15">
      <c r="A245" s="213"/>
      <c r="B245" s="117"/>
      <c r="D245" s="193"/>
      <c r="E245" s="238"/>
      <c r="F245" s="239"/>
      <c r="G245" s="240"/>
      <c r="H245" s="217"/>
      <c r="I245" s="215"/>
      <c r="J245" s="218"/>
      <c r="K245" s="216"/>
      <c r="L245" s="219" t="s">
        <v>97</v>
      </c>
      <c r="M245" s="220" t="s">
        <v>214</v>
      </c>
      <c r="N245" s="221"/>
      <c r="O245" s="222"/>
      <c r="P245" s="2"/>
      <c r="Q245" s="8"/>
      <c r="R245" s="9"/>
      <c r="S245" s="9"/>
      <c r="T245" s="9"/>
      <c r="U245" s="9"/>
      <c r="V245" s="9"/>
      <c r="W245" s="9"/>
      <c r="X245" s="9"/>
      <c r="Y245" s="10"/>
      <c r="Z245" s="117"/>
      <c r="AB245" s="223">
        <f t="shared" si="17"/>
        <v>0</v>
      </c>
      <c r="AC245" s="224"/>
      <c r="AD245" s="223" t="b">
        <f t="shared" si="15"/>
        <v>0</v>
      </c>
      <c r="AE245" s="212" t="b">
        <f t="shared" si="1"/>
        <v>0</v>
      </c>
    </row>
    <row r="246" spans="1:31" ht="30" customHeight="1" x14ac:dyDescent="0.15">
      <c r="A246" s="264">
        <f>IFERROR(IF(AND($P246="○",TRIM($Q246)=""),1001,0),3)</f>
        <v>0</v>
      </c>
      <c r="B246" s="273"/>
      <c r="D246" s="193"/>
      <c r="E246" s="238"/>
      <c r="F246" s="239"/>
      <c r="G246" s="240"/>
      <c r="H246" s="249"/>
      <c r="I246" s="250"/>
      <c r="J246" s="251"/>
      <c r="K246" s="252"/>
      <c r="L246" s="219" t="s">
        <v>98</v>
      </c>
      <c r="M246" s="220" t="s">
        <v>471</v>
      </c>
      <c r="N246" s="221"/>
      <c r="O246" s="222"/>
      <c r="P246" s="2"/>
      <c r="Q246" s="8"/>
      <c r="R246" s="9"/>
      <c r="S246" s="9"/>
      <c r="T246" s="9"/>
      <c r="U246" s="9"/>
      <c r="V246" s="9"/>
      <c r="W246" s="9"/>
      <c r="X246" s="9"/>
      <c r="Y246" s="10"/>
      <c r="Z246" s="117"/>
      <c r="AB246" s="223">
        <f t="shared" si="17"/>
        <v>0</v>
      </c>
      <c r="AC246" s="224"/>
      <c r="AD246" s="223" t="b">
        <f t="shared" si="15"/>
        <v>0</v>
      </c>
      <c r="AE246" s="212" t="b">
        <f t="shared" si="1"/>
        <v>0</v>
      </c>
    </row>
    <row r="247" spans="1:31" ht="30" customHeight="1" x14ac:dyDescent="0.15">
      <c r="A247" s="213"/>
      <c r="B247" s="117"/>
      <c r="D247" s="193"/>
      <c r="E247" s="238"/>
      <c r="F247" s="239"/>
      <c r="G247" s="240"/>
      <c r="H247" s="245" t="s">
        <v>96</v>
      </c>
      <c r="I247" s="246" t="s">
        <v>135</v>
      </c>
      <c r="J247" s="247"/>
      <c r="K247" s="248"/>
      <c r="L247" s="219" t="s">
        <v>95</v>
      </c>
      <c r="M247" s="220" t="s">
        <v>215</v>
      </c>
      <c r="N247" s="221"/>
      <c r="O247" s="222"/>
      <c r="P247" s="2"/>
      <c r="Q247" s="8"/>
      <c r="R247" s="9"/>
      <c r="S247" s="9"/>
      <c r="T247" s="9"/>
      <c r="U247" s="9"/>
      <c r="V247" s="9"/>
      <c r="W247" s="9"/>
      <c r="X247" s="9"/>
      <c r="Y247" s="10"/>
      <c r="Z247" s="117"/>
      <c r="AB247" s="223">
        <f t="shared" si="17"/>
        <v>0</v>
      </c>
      <c r="AC247" s="224"/>
      <c r="AD247" s="223" t="b">
        <f t="shared" si="15"/>
        <v>0</v>
      </c>
      <c r="AE247" s="212" t="b">
        <f t="shared" si="1"/>
        <v>0</v>
      </c>
    </row>
    <row r="248" spans="1:31" ht="30" customHeight="1" x14ac:dyDescent="0.15">
      <c r="A248" s="213"/>
      <c r="B248" s="117"/>
      <c r="D248" s="193"/>
      <c r="E248" s="238"/>
      <c r="F248" s="239"/>
      <c r="G248" s="240"/>
      <c r="H248" s="217"/>
      <c r="I248" s="215"/>
      <c r="J248" s="218"/>
      <c r="K248" s="216"/>
      <c r="L248" s="219" t="s">
        <v>96</v>
      </c>
      <c r="M248" s="220" t="s">
        <v>216</v>
      </c>
      <c r="N248" s="221"/>
      <c r="O248" s="222"/>
      <c r="P248" s="2"/>
      <c r="Q248" s="8"/>
      <c r="R248" s="9"/>
      <c r="S248" s="9"/>
      <c r="T248" s="9"/>
      <c r="U248" s="9"/>
      <c r="V248" s="9"/>
      <c r="W248" s="9"/>
      <c r="X248" s="9"/>
      <c r="Y248" s="10"/>
      <c r="Z248" s="117"/>
      <c r="AB248" s="223">
        <f t="shared" si="17"/>
        <v>0</v>
      </c>
      <c r="AC248" s="224"/>
      <c r="AD248" s="223" t="b">
        <f t="shared" si="15"/>
        <v>0</v>
      </c>
      <c r="AE248" s="212" t="b">
        <f t="shared" si="1"/>
        <v>0</v>
      </c>
    </row>
    <row r="249" spans="1:31" ht="30" customHeight="1" x14ac:dyDescent="0.15">
      <c r="A249" s="213"/>
      <c r="B249" s="117"/>
      <c r="D249" s="193"/>
      <c r="E249" s="238"/>
      <c r="F249" s="239"/>
      <c r="G249" s="240"/>
      <c r="H249" s="217"/>
      <c r="I249" s="215"/>
      <c r="J249" s="218"/>
      <c r="K249" s="216"/>
      <c r="L249" s="219" t="s">
        <v>97</v>
      </c>
      <c r="M249" s="220" t="s">
        <v>217</v>
      </c>
      <c r="N249" s="221"/>
      <c r="O249" s="222"/>
      <c r="P249" s="2"/>
      <c r="Q249" s="8"/>
      <c r="R249" s="9"/>
      <c r="S249" s="9"/>
      <c r="T249" s="9"/>
      <c r="U249" s="9"/>
      <c r="V249" s="9"/>
      <c r="W249" s="9"/>
      <c r="X249" s="9"/>
      <c r="Y249" s="10"/>
      <c r="Z249" s="117"/>
      <c r="AB249" s="223">
        <f t="shared" si="17"/>
        <v>0</v>
      </c>
      <c r="AC249" s="224"/>
      <c r="AD249" s="223" t="b">
        <f t="shared" si="15"/>
        <v>0</v>
      </c>
      <c r="AE249" s="212" t="b">
        <f t="shared" si="1"/>
        <v>0</v>
      </c>
    </row>
    <row r="250" spans="1:31" ht="30" customHeight="1" x14ac:dyDescent="0.15">
      <c r="A250" s="213"/>
      <c r="B250" s="117"/>
      <c r="D250" s="193"/>
      <c r="E250" s="238"/>
      <c r="F250" s="239"/>
      <c r="G250" s="240"/>
      <c r="H250" s="217"/>
      <c r="I250" s="215"/>
      <c r="J250" s="218"/>
      <c r="K250" s="216"/>
      <c r="L250" s="219" t="s">
        <v>98</v>
      </c>
      <c r="M250" s="220" t="s">
        <v>218</v>
      </c>
      <c r="N250" s="221"/>
      <c r="O250" s="222"/>
      <c r="P250" s="2"/>
      <c r="Q250" s="8"/>
      <c r="R250" s="9"/>
      <c r="S250" s="9"/>
      <c r="T250" s="9"/>
      <c r="U250" s="9"/>
      <c r="V250" s="9"/>
      <c r="W250" s="9"/>
      <c r="X250" s="9"/>
      <c r="Y250" s="10"/>
      <c r="Z250" s="117"/>
      <c r="AB250" s="223">
        <f t="shared" si="17"/>
        <v>0</v>
      </c>
      <c r="AC250" s="224"/>
      <c r="AD250" s="223" t="b">
        <f t="shared" si="15"/>
        <v>0</v>
      </c>
      <c r="AE250" s="212" t="b">
        <f t="shared" si="1"/>
        <v>0</v>
      </c>
    </row>
    <row r="251" spans="1:31" ht="30" customHeight="1" x14ac:dyDescent="0.15">
      <c r="A251" s="213"/>
      <c r="B251" s="117"/>
      <c r="D251" s="193"/>
      <c r="E251" s="238"/>
      <c r="F251" s="239"/>
      <c r="G251" s="240"/>
      <c r="H251" s="217"/>
      <c r="I251" s="215"/>
      <c r="J251" s="218"/>
      <c r="K251" s="216"/>
      <c r="L251" s="219" t="s">
        <v>99</v>
      </c>
      <c r="M251" s="220" t="s">
        <v>219</v>
      </c>
      <c r="N251" s="221"/>
      <c r="O251" s="222"/>
      <c r="P251" s="2"/>
      <c r="Q251" s="8"/>
      <c r="R251" s="9"/>
      <c r="S251" s="9"/>
      <c r="T251" s="9"/>
      <c r="U251" s="9"/>
      <c r="V251" s="9"/>
      <c r="W251" s="9"/>
      <c r="X251" s="9"/>
      <c r="Y251" s="10"/>
      <c r="Z251" s="117"/>
      <c r="AB251" s="223">
        <f t="shared" si="17"/>
        <v>0</v>
      </c>
      <c r="AC251" s="224"/>
      <c r="AD251" s="223" t="b">
        <f t="shared" si="15"/>
        <v>0</v>
      </c>
      <c r="AE251" s="212" t="b">
        <f t="shared" si="1"/>
        <v>0</v>
      </c>
    </row>
    <row r="252" spans="1:31" ht="30" customHeight="1" x14ac:dyDescent="0.15">
      <c r="A252" s="264">
        <f>IFERROR(IF(AND($P252="○",TRIM($Q252)=""),1001,0),3)</f>
        <v>0</v>
      </c>
      <c r="B252" s="273"/>
      <c r="D252" s="193"/>
      <c r="E252" s="241"/>
      <c r="F252" s="242"/>
      <c r="G252" s="243"/>
      <c r="H252" s="228"/>
      <c r="I252" s="226"/>
      <c r="J252" s="229"/>
      <c r="K252" s="227"/>
      <c r="L252" s="230" t="s">
        <v>100</v>
      </c>
      <c r="M252" s="231" t="s">
        <v>471</v>
      </c>
      <c r="N252" s="232"/>
      <c r="O252" s="233"/>
      <c r="P252" s="4"/>
      <c r="Q252" s="11"/>
      <c r="R252" s="12"/>
      <c r="S252" s="12"/>
      <c r="T252" s="12"/>
      <c r="U252" s="12"/>
      <c r="V252" s="12"/>
      <c r="W252" s="12"/>
      <c r="X252" s="12"/>
      <c r="Y252" s="13"/>
      <c r="Z252" s="117"/>
      <c r="AB252" s="223">
        <f t="shared" si="17"/>
        <v>0</v>
      </c>
      <c r="AC252" s="224"/>
      <c r="AD252" s="223" t="b">
        <f t="shared" si="15"/>
        <v>0</v>
      </c>
      <c r="AE252" s="212" t="b">
        <f t="shared" si="1"/>
        <v>0</v>
      </c>
    </row>
    <row r="253" spans="1:31" ht="30" customHeight="1" x14ac:dyDescent="0.15">
      <c r="A253" s="192">
        <f>IFERROR(IF(OR(AND($AB253&lt;&gt;0,$AC253=0), AND($AB253=0,$AC253&lt;&gt;0)),1001,0),3)</f>
        <v>0</v>
      </c>
      <c r="B253" s="273"/>
      <c r="D253" s="193"/>
      <c r="E253" s="265" t="s">
        <v>103</v>
      </c>
      <c r="F253" s="235" t="s">
        <v>69</v>
      </c>
      <c r="G253" s="236"/>
      <c r="H253" s="266" t="s">
        <v>470</v>
      </c>
      <c r="I253" s="257" t="s">
        <v>69</v>
      </c>
      <c r="J253" s="258"/>
      <c r="K253" s="259"/>
      <c r="L253" s="266" t="s">
        <v>95</v>
      </c>
      <c r="M253" s="257" t="s">
        <v>69</v>
      </c>
      <c r="N253" s="258"/>
      <c r="O253" s="259"/>
      <c r="P253" s="5"/>
      <c r="Q253" s="17"/>
      <c r="R253" s="18"/>
      <c r="S253" s="18"/>
      <c r="T253" s="18"/>
      <c r="U253" s="18"/>
      <c r="V253" s="18"/>
      <c r="W253" s="18"/>
      <c r="X253" s="18"/>
      <c r="Y253" s="19"/>
      <c r="Z253" s="117"/>
      <c r="AB253" s="210">
        <f>COUNTIF($AB$198:$AB$209,$E253)</f>
        <v>0</v>
      </c>
      <c r="AC253" s="260">
        <f>COUNTIF($P253,"○")</f>
        <v>0</v>
      </c>
      <c r="AD253" s="212" t="b">
        <f>AND($AB253&lt;&gt;0,$AC253=0)</f>
        <v>0</v>
      </c>
      <c r="AE253" s="212" t="b">
        <f t="shared" si="1"/>
        <v>0</v>
      </c>
    </row>
    <row r="254" spans="1:31" ht="30" customHeight="1" x14ac:dyDescent="0.15">
      <c r="A254" s="192">
        <f>IFERROR(IF(OR(AND($AB254&lt;&gt;0,$AC254=0), AND($AB254=0,$AC254&lt;&gt;0)),1001,0),3)</f>
        <v>0</v>
      </c>
      <c r="B254" s="273"/>
      <c r="D254" s="193"/>
      <c r="E254" s="234" t="s">
        <v>104</v>
      </c>
      <c r="F254" s="202" t="s">
        <v>70</v>
      </c>
      <c r="G254" s="203"/>
      <c r="H254" s="206" t="s">
        <v>95</v>
      </c>
      <c r="I254" s="207" t="s">
        <v>136</v>
      </c>
      <c r="J254" s="208"/>
      <c r="K254" s="209"/>
      <c r="L254" s="206" t="s">
        <v>95</v>
      </c>
      <c r="M254" s="207" t="s">
        <v>220</v>
      </c>
      <c r="N254" s="208"/>
      <c r="O254" s="209"/>
      <c r="P254" s="1"/>
      <c r="Q254" s="14"/>
      <c r="R254" s="15"/>
      <c r="S254" s="15"/>
      <c r="T254" s="15"/>
      <c r="U254" s="15"/>
      <c r="V254" s="15"/>
      <c r="W254" s="15"/>
      <c r="X254" s="15"/>
      <c r="Y254" s="16"/>
      <c r="Z254" s="117"/>
      <c r="AB254" s="210">
        <f>COUNTIF($AB$198:$AB$209,$E254)</f>
        <v>0</v>
      </c>
      <c r="AC254" s="211">
        <f>COUNTIF($P254:$P260,"○")</f>
        <v>0</v>
      </c>
      <c r="AD254" s="212" t="b">
        <f>AND($AB254&lt;&gt;0,$AC254=0)</f>
        <v>0</v>
      </c>
      <c r="AE254" s="212" t="b">
        <f t="shared" si="1"/>
        <v>0</v>
      </c>
    </row>
    <row r="255" spans="1:31" ht="30" customHeight="1" x14ac:dyDescent="0.15">
      <c r="A255" s="213"/>
      <c r="B255" s="117"/>
      <c r="D255" s="193"/>
      <c r="E255" s="238"/>
      <c r="F255" s="215"/>
      <c r="G255" s="216"/>
      <c r="H255" s="219" t="s">
        <v>96</v>
      </c>
      <c r="I255" s="220" t="s">
        <v>137</v>
      </c>
      <c r="J255" s="221"/>
      <c r="K255" s="222"/>
      <c r="L255" s="219" t="s">
        <v>95</v>
      </c>
      <c r="M255" s="220" t="s">
        <v>137</v>
      </c>
      <c r="N255" s="221"/>
      <c r="O255" s="222"/>
      <c r="P255" s="2"/>
      <c r="Q255" s="8"/>
      <c r="R255" s="9"/>
      <c r="S255" s="9"/>
      <c r="T255" s="9"/>
      <c r="U255" s="9"/>
      <c r="V255" s="9"/>
      <c r="W255" s="9"/>
      <c r="X255" s="9"/>
      <c r="Y255" s="10"/>
      <c r="Z255" s="117"/>
      <c r="AB255" s="223">
        <f t="shared" ref="AB255:AB260" si="18">AB254</f>
        <v>0</v>
      </c>
      <c r="AC255" s="224"/>
      <c r="AD255" s="223" t="b">
        <f t="shared" si="15"/>
        <v>0</v>
      </c>
      <c r="AE255" s="212" t="b">
        <f t="shared" si="1"/>
        <v>0</v>
      </c>
    </row>
    <row r="256" spans="1:31" ht="30" customHeight="1" x14ac:dyDescent="0.15">
      <c r="A256" s="213"/>
      <c r="B256" s="117"/>
      <c r="D256" s="193"/>
      <c r="E256" s="238"/>
      <c r="F256" s="215"/>
      <c r="G256" s="216"/>
      <c r="H256" s="219" t="s">
        <v>97</v>
      </c>
      <c r="I256" s="220" t="s">
        <v>138</v>
      </c>
      <c r="J256" s="221"/>
      <c r="K256" s="222"/>
      <c r="L256" s="219" t="s">
        <v>95</v>
      </c>
      <c r="M256" s="220" t="s">
        <v>138</v>
      </c>
      <c r="N256" s="221"/>
      <c r="O256" s="222"/>
      <c r="P256" s="2"/>
      <c r="Q256" s="8"/>
      <c r="R256" s="9"/>
      <c r="S256" s="9"/>
      <c r="T256" s="9"/>
      <c r="U256" s="9"/>
      <c r="V256" s="9"/>
      <c r="W256" s="9"/>
      <c r="X256" s="9"/>
      <c r="Y256" s="10"/>
      <c r="Z256" s="117"/>
      <c r="AB256" s="223">
        <f t="shared" si="18"/>
        <v>0</v>
      </c>
      <c r="AC256" s="224"/>
      <c r="AD256" s="223" t="b">
        <f t="shared" si="15"/>
        <v>0</v>
      </c>
      <c r="AE256" s="212" t="b">
        <f t="shared" si="1"/>
        <v>0</v>
      </c>
    </row>
    <row r="257" spans="1:31" ht="30" customHeight="1" x14ac:dyDescent="0.15">
      <c r="A257" s="264">
        <f>IFERROR(IF(AND($P257="○",TRIM($Q257)=""),1001,0),3)</f>
        <v>0</v>
      </c>
      <c r="B257" s="273"/>
      <c r="D257" s="193"/>
      <c r="E257" s="238"/>
      <c r="F257" s="215"/>
      <c r="G257" s="216"/>
      <c r="H257" s="219" t="s">
        <v>98</v>
      </c>
      <c r="I257" s="220" t="s">
        <v>139</v>
      </c>
      <c r="J257" s="221"/>
      <c r="K257" s="222"/>
      <c r="L257" s="219" t="s">
        <v>95</v>
      </c>
      <c r="M257" s="220" t="s">
        <v>472</v>
      </c>
      <c r="N257" s="221"/>
      <c r="O257" s="222"/>
      <c r="P257" s="2"/>
      <c r="Q257" s="8"/>
      <c r="R257" s="9"/>
      <c r="S257" s="9"/>
      <c r="T257" s="9"/>
      <c r="U257" s="9"/>
      <c r="V257" s="9"/>
      <c r="W257" s="9"/>
      <c r="X257" s="9"/>
      <c r="Y257" s="10"/>
      <c r="Z257" s="117"/>
      <c r="AB257" s="223">
        <f t="shared" si="18"/>
        <v>0</v>
      </c>
      <c r="AC257" s="224"/>
      <c r="AD257" s="223" t="b">
        <f t="shared" si="15"/>
        <v>0</v>
      </c>
      <c r="AE257" s="212" t="b">
        <f t="shared" si="1"/>
        <v>0</v>
      </c>
    </row>
    <row r="258" spans="1:31" ht="30" customHeight="1" x14ac:dyDescent="0.15">
      <c r="A258" s="213"/>
      <c r="B258" s="117"/>
      <c r="D258" s="193"/>
      <c r="E258" s="238"/>
      <c r="F258" s="215"/>
      <c r="G258" s="216"/>
      <c r="H258" s="245" t="s">
        <v>99</v>
      </c>
      <c r="I258" s="246" t="s">
        <v>140</v>
      </c>
      <c r="J258" s="247"/>
      <c r="K258" s="248"/>
      <c r="L258" s="219" t="s">
        <v>95</v>
      </c>
      <c r="M258" s="220" t="s">
        <v>140</v>
      </c>
      <c r="N258" s="221"/>
      <c r="O258" s="222"/>
      <c r="P258" s="2"/>
      <c r="Q258" s="8"/>
      <c r="R258" s="9"/>
      <c r="S258" s="9"/>
      <c r="T258" s="9"/>
      <c r="U258" s="9"/>
      <c r="V258" s="9"/>
      <c r="W258" s="9"/>
      <c r="X258" s="9"/>
      <c r="Y258" s="10"/>
      <c r="Z258" s="117"/>
      <c r="AB258" s="223">
        <f t="shared" si="18"/>
        <v>0</v>
      </c>
      <c r="AC258" s="224"/>
      <c r="AD258" s="223" t="b">
        <f t="shared" si="15"/>
        <v>0</v>
      </c>
      <c r="AE258" s="212" t="b">
        <f t="shared" si="1"/>
        <v>0</v>
      </c>
    </row>
    <row r="259" spans="1:31" ht="30" customHeight="1" x14ac:dyDescent="0.15">
      <c r="A259" s="213"/>
      <c r="B259" s="117"/>
      <c r="D259" s="193"/>
      <c r="E259" s="238"/>
      <c r="F259" s="215"/>
      <c r="G259" s="216"/>
      <c r="H259" s="217"/>
      <c r="I259" s="215"/>
      <c r="J259" s="218"/>
      <c r="K259" s="216"/>
      <c r="L259" s="219" t="s">
        <v>96</v>
      </c>
      <c r="M259" s="220" t="s">
        <v>221</v>
      </c>
      <c r="N259" s="221"/>
      <c r="O259" s="222"/>
      <c r="P259" s="2"/>
      <c r="Q259" s="8"/>
      <c r="R259" s="9"/>
      <c r="S259" s="9"/>
      <c r="T259" s="9"/>
      <c r="U259" s="9"/>
      <c r="V259" s="9"/>
      <c r="W259" s="9"/>
      <c r="X259" s="9"/>
      <c r="Y259" s="10"/>
      <c r="Z259" s="117"/>
      <c r="AB259" s="223">
        <f t="shared" si="18"/>
        <v>0</v>
      </c>
      <c r="AC259" s="224"/>
      <c r="AD259" s="223" t="b">
        <f t="shared" si="15"/>
        <v>0</v>
      </c>
      <c r="AE259" s="212" t="b">
        <f t="shared" si="1"/>
        <v>0</v>
      </c>
    </row>
    <row r="260" spans="1:31" ht="30" customHeight="1" x14ac:dyDescent="0.15">
      <c r="A260" s="213"/>
      <c r="B260" s="117"/>
      <c r="D260" s="193"/>
      <c r="E260" s="241"/>
      <c r="F260" s="226"/>
      <c r="G260" s="227"/>
      <c r="H260" s="228"/>
      <c r="I260" s="226"/>
      <c r="J260" s="229"/>
      <c r="K260" s="227"/>
      <c r="L260" s="230" t="s">
        <v>97</v>
      </c>
      <c r="M260" s="231" t="s">
        <v>222</v>
      </c>
      <c r="N260" s="232"/>
      <c r="O260" s="233"/>
      <c r="P260" s="3"/>
      <c r="Q260" s="11"/>
      <c r="R260" s="12"/>
      <c r="S260" s="12"/>
      <c r="T260" s="12"/>
      <c r="U260" s="12"/>
      <c r="V260" s="12"/>
      <c r="W260" s="12"/>
      <c r="X260" s="12"/>
      <c r="Y260" s="13"/>
      <c r="Z260" s="117"/>
      <c r="AB260" s="223">
        <f t="shared" si="18"/>
        <v>0</v>
      </c>
      <c r="AC260" s="224"/>
      <c r="AD260" s="223" t="b">
        <f t="shared" si="15"/>
        <v>0</v>
      </c>
      <c r="AE260" s="212" t="b">
        <f t="shared" si="1"/>
        <v>0</v>
      </c>
    </row>
    <row r="261" spans="1:31" ht="30" customHeight="1" x14ac:dyDescent="0.15">
      <c r="A261" s="192">
        <f>IFERROR(IF(OR(AND($AB261&lt;&gt;0,$AC261=0), AND($AB261=0,$AC261&lt;&gt;0)),1001,0),3)</f>
        <v>0</v>
      </c>
      <c r="B261" s="273"/>
      <c r="D261" s="193"/>
      <c r="E261" s="238" t="s">
        <v>105</v>
      </c>
      <c r="F261" s="239" t="s">
        <v>71</v>
      </c>
      <c r="G261" s="240"/>
      <c r="H261" s="204" t="s">
        <v>95</v>
      </c>
      <c r="I261" s="202" t="s">
        <v>500</v>
      </c>
      <c r="J261" s="205"/>
      <c r="K261" s="203"/>
      <c r="L261" s="237" t="s">
        <v>95</v>
      </c>
      <c r="M261" s="207" t="s">
        <v>223</v>
      </c>
      <c r="N261" s="208"/>
      <c r="O261" s="209"/>
      <c r="P261" s="2"/>
      <c r="Q261" s="14"/>
      <c r="R261" s="15"/>
      <c r="S261" s="15"/>
      <c r="T261" s="15"/>
      <c r="U261" s="15"/>
      <c r="V261" s="15"/>
      <c r="W261" s="15"/>
      <c r="X261" s="15"/>
      <c r="Y261" s="16"/>
      <c r="Z261" s="117"/>
      <c r="AB261" s="210">
        <f>COUNTIF($AB$198:$AB$209,$E261)</f>
        <v>0</v>
      </c>
      <c r="AC261" s="211">
        <f>COUNTIF($P261:$P274,"○")</f>
        <v>0</v>
      </c>
      <c r="AD261" s="212" t="b">
        <f>AND($AB261&lt;&gt;0,$AC261=0)</f>
        <v>0</v>
      </c>
      <c r="AE261" s="212" t="b">
        <f t="shared" si="1"/>
        <v>0</v>
      </c>
    </row>
    <row r="262" spans="1:31" ht="45" customHeight="1" x14ac:dyDescent="0.15">
      <c r="A262" s="213"/>
      <c r="B262" s="117"/>
      <c r="D262" s="193"/>
      <c r="E262" s="238"/>
      <c r="F262" s="239"/>
      <c r="G262" s="240"/>
      <c r="H262" s="217"/>
      <c r="I262" s="215"/>
      <c r="J262" s="218"/>
      <c r="K262" s="216"/>
      <c r="L262" s="219" t="s">
        <v>96</v>
      </c>
      <c r="M262" s="220" t="s">
        <v>224</v>
      </c>
      <c r="N262" s="221"/>
      <c r="O262" s="222"/>
      <c r="P262" s="2"/>
      <c r="Q262" s="8"/>
      <c r="R262" s="9"/>
      <c r="S262" s="9"/>
      <c r="T262" s="9"/>
      <c r="U262" s="9"/>
      <c r="V262" s="9"/>
      <c r="W262" s="9"/>
      <c r="X262" s="9"/>
      <c r="Y262" s="10"/>
      <c r="Z262" s="117"/>
      <c r="AB262" s="223">
        <f t="shared" ref="AB262:AB274" si="19">AB261</f>
        <v>0</v>
      </c>
      <c r="AC262" s="224"/>
      <c r="AD262" s="223" t="b">
        <f t="shared" si="15"/>
        <v>0</v>
      </c>
      <c r="AE262" s="212" t="b">
        <f t="shared" si="1"/>
        <v>0</v>
      </c>
    </row>
    <row r="263" spans="1:31" ht="30" customHeight="1" x14ac:dyDescent="0.15">
      <c r="A263" s="213"/>
      <c r="B263" s="117"/>
      <c r="D263" s="193"/>
      <c r="E263" s="238"/>
      <c r="F263" s="239"/>
      <c r="G263" s="240"/>
      <c r="H263" s="217"/>
      <c r="I263" s="215"/>
      <c r="J263" s="218"/>
      <c r="K263" s="216"/>
      <c r="L263" s="219" t="s">
        <v>97</v>
      </c>
      <c r="M263" s="220" t="s">
        <v>225</v>
      </c>
      <c r="N263" s="221"/>
      <c r="O263" s="222"/>
      <c r="P263" s="2"/>
      <c r="Q263" s="8"/>
      <c r="R263" s="9"/>
      <c r="S263" s="9"/>
      <c r="T263" s="9"/>
      <c r="U263" s="9"/>
      <c r="V263" s="9"/>
      <c r="W263" s="9"/>
      <c r="X263" s="9"/>
      <c r="Y263" s="10"/>
      <c r="Z263" s="117"/>
      <c r="AB263" s="223">
        <f t="shared" si="19"/>
        <v>0</v>
      </c>
      <c r="AC263" s="224"/>
      <c r="AD263" s="223" t="b">
        <f t="shared" si="15"/>
        <v>0</v>
      </c>
      <c r="AE263" s="212" t="b">
        <f t="shared" si="1"/>
        <v>0</v>
      </c>
    </row>
    <row r="264" spans="1:31" ht="30" customHeight="1" x14ac:dyDescent="0.15">
      <c r="A264" s="213"/>
      <c r="B264" s="117"/>
      <c r="D264" s="193"/>
      <c r="E264" s="238"/>
      <c r="F264" s="239"/>
      <c r="G264" s="240"/>
      <c r="H264" s="217"/>
      <c r="I264" s="215"/>
      <c r="J264" s="218"/>
      <c r="K264" s="216"/>
      <c r="L264" s="219" t="s">
        <v>98</v>
      </c>
      <c r="M264" s="220" t="s">
        <v>226</v>
      </c>
      <c r="N264" s="221"/>
      <c r="O264" s="222"/>
      <c r="P264" s="2"/>
      <c r="Q264" s="8"/>
      <c r="R264" s="9"/>
      <c r="S264" s="9"/>
      <c r="T264" s="9"/>
      <c r="U264" s="9"/>
      <c r="V264" s="9"/>
      <c r="W264" s="9"/>
      <c r="X264" s="9"/>
      <c r="Y264" s="10"/>
      <c r="Z264" s="117"/>
      <c r="AB264" s="223">
        <f t="shared" si="19"/>
        <v>0</v>
      </c>
      <c r="AC264" s="224"/>
      <c r="AD264" s="223" t="b">
        <f t="shared" si="15"/>
        <v>0</v>
      </c>
      <c r="AE264" s="212" t="b">
        <f t="shared" si="1"/>
        <v>0</v>
      </c>
    </row>
    <row r="265" spans="1:31" ht="30" customHeight="1" x14ac:dyDescent="0.15">
      <c r="A265" s="213"/>
      <c r="B265" s="117"/>
      <c r="D265" s="193"/>
      <c r="E265" s="238"/>
      <c r="F265" s="239"/>
      <c r="G265" s="240"/>
      <c r="H265" s="217"/>
      <c r="I265" s="215"/>
      <c r="J265" s="218"/>
      <c r="K265" s="216"/>
      <c r="L265" s="219" t="s">
        <v>99</v>
      </c>
      <c r="M265" s="220" t="s">
        <v>227</v>
      </c>
      <c r="N265" s="221"/>
      <c r="O265" s="222"/>
      <c r="P265" s="2"/>
      <c r="Q265" s="8"/>
      <c r="R265" s="9"/>
      <c r="S265" s="9"/>
      <c r="T265" s="9"/>
      <c r="U265" s="9"/>
      <c r="V265" s="9"/>
      <c r="W265" s="9"/>
      <c r="X265" s="9"/>
      <c r="Y265" s="10"/>
      <c r="Z265" s="117"/>
      <c r="AB265" s="223">
        <f t="shared" si="19"/>
        <v>0</v>
      </c>
      <c r="AC265" s="224"/>
      <c r="AD265" s="223" t="b">
        <f t="shared" si="15"/>
        <v>0</v>
      </c>
      <c r="AE265" s="212" t="b">
        <f t="shared" si="1"/>
        <v>0</v>
      </c>
    </row>
    <row r="266" spans="1:31" ht="30" customHeight="1" x14ac:dyDescent="0.15">
      <c r="A266" s="213"/>
      <c r="B266" s="117"/>
      <c r="D266" s="193"/>
      <c r="E266" s="238"/>
      <c r="F266" s="239"/>
      <c r="G266" s="240"/>
      <c r="H266" s="217"/>
      <c r="I266" s="215"/>
      <c r="J266" s="218"/>
      <c r="K266" s="216"/>
      <c r="L266" s="219" t="s">
        <v>100</v>
      </c>
      <c r="M266" s="220" t="s">
        <v>228</v>
      </c>
      <c r="N266" s="221"/>
      <c r="O266" s="222"/>
      <c r="P266" s="2"/>
      <c r="Q266" s="8"/>
      <c r="R266" s="9"/>
      <c r="S266" s="9"/>
      <c r="T266" s="9"/>
      <c r="U266" s="9"/>
      <c r="V266" s="9"/>
      <c r="W266" s="9"/>
      <c r="X266" s="9"/>
      <c r="Y266" s="10"/>
      <c r="Z266" s="117"/>
      <c r="AB266" s="223">
        <f t="shared" si="19"/>
        <v>0</v>
      </c>
      <c r="AC266" s="224"/>
      <c r="AD266" s="223" t="b">
        <f t="shared" si="15"/>
        <v>0</v>
      </c>
      <c r="AE266" s="212" t="b">
        <f t="shared" si="1"/>
        <v>0</v>
      </c>
    </row>
    <row r="267" spans="1:31" ht="30" customHeight="1" x14ac:dyDescent="0.15">
      <c r="A267" s="213"/>
      <c r="B267" s="117"/>
      <c r="D267" s="193"/>
      <c r="E267" s="238"/>
      <c r="F267" s="239"/>
      <c r="G267" s="240"/>
      <c r="H267" s="217"/>
      <c r="I267" s="215"/>
      <c r="J267" s="218"/>
      <c r="K267" s="216"/>
      <c r="L267" s="219" t="s">
        <v>101</v>
      </c>
      <c r="M267" s="220" t="s">
        <v>229</v>
      </c>
      <c r="N267" s="221"/>
      <c r="O267" s="222"/>
      <c r="P267" s="2"/>
      <c r="Q267" s="8"/>
      <c r="R267" s="9"/>
      <c r="S267" s="9"/>
      <c r="T267" s="9"/>
      <c r="U267" s="9"/>
      <c r="V267" s="9"/>
      <c r="W267" s="9"/>
      <c r="X267" s="9"/>
      <c r="Y267" s="10"/>
      <c r="Z267" s="117"/>
      <c r="AB267" s="223">
        <f t="shared" si="19"/>
        <v>0</v>
      </c>
      <c r="AC267" s="224"/>
      <c r="AD267" s="223" t="b">
        <f t="shared" si="15"/>
        <v>0</v>
      </c>
      <c r="AE267" s="212" t="b">
        <f t="shared" si="1"/>
        <v>0</v>
      </c>
    </row>
    <row r="268" spans="1:31" ht="30" customHeight="1" x14ac:dyDescent="0.15">
      <c r="A268" s="213"/>
      <c r="B268" s="117"/>
      <c r="D268" s="193"/>
      <c r="E268" s="238"/>
      <c r="F268" s="239"/>
      <c r="G268" s="240"/>
      <c r="H268" s="217"/>
      <c r="I268" s="215"/>
      <c r="J268" s="218"/>
      <c r="K268" s="216"/>
      <c r="L268" s="219" t="s">
        <v>102</v>
      </c>
      <c r="M268" s="220" t="s">
        <v>230</v>
      </c>
      <c r="N268" s="221"/>
      <c r="O268" s="222"/>
      <c r="P268" s="2"/>
      <c r="Q268" s="8"/>
      <c r="R268" s="9"/>
      <c r="S268" s="9"/>
      <c r="T268" s="9"/>
      <c r="U268" s="9"/>
      <c r="V268" s="9"/>
      <c r="W268" s="9"/>
      <c r="X268" s="9"/>
      <c r="Y268" s="10"/>
      <c r="Z268" s="117"/>
      <c r="AB268" s="223">
        <f t="shared" si="19"/>
        <v>0</v>
      </c>
      <c r="AC268" s="224"/>
      <c r="AD268" s="223" t="b">
        <f t="shared" si="15"/>
        <v>0</v>
      </c>
      <c r="AE268" s="212" t="b">
        <f t="shared" si="1"/>
        <v>0</v>
      </c>
    </row>
    <row r="269" spans="1:31" ht="30" customHeight="1" x14ac:dyDescent="0.15">
      <c r="A269" s="213"/>
      <c r="B269" s="117"/>
      <c r="D269" s="193"/>
      <c r="E269" s="238"/>
      <c r="F269" s="239"/>
      <c r="G269" s="240"/>
      <c r="H269" s="217"/>
      <c r="I269" s="215"/>
      <c r="J269" s="218"/>
      <c r="K269" s="216"/>
      <c r="L269" s="219" t="s">
        <v>103</v>
      </c>
      <c r="M269" s="220" t="s">
        <v>231</v>
      </c>
      <c r="N269" s="221"/>
      <c r="O269" s="222"/>
      <c r="P269" s="2"/>
      <c r="Q269" s="8"/>
      <c r="R269" s="9"/>
      <c r="S269" s="9"/>
      <c r="T269" s="9"/>
      <c r="U269" s="9"/>
      <c r="V269" s="9"/>
      <c r="W269" s="9"/>
      <c r="X269" s="9"/>
      <c r="Y269" s="10"/>
      <c r="Z269" s="117"/>
      <c r="AB269" s="223">
        <f t="shared" si="19"/>
        <v>0</v>
      </c>
      <c r="AC269" s="224"/>
      <c r="AD269" s="223" t="b">
        <f t="shared" si="15"/>
        <v>0</v>
      </c>
      <c r="AE269" s="212" t="b">
        <f t="shared" si="1"/>
        <v>0</v>
      </c>
    </row>
    <row r="270" spans="1:31" ht="30" customHeight="1" x14ac:dyDescent="0.15">
      <c r="A270" s="213"/>
      <c r="B270" s="117"/>
      <c r="D270" s="193"/>
      <c r="E270" s="238"/>
      <c r="F270" s="239"/>
      <c r="G270" s="240"/>
      <c r="H270" s="217"/>
      <c r="I270" s="215"/>
      <c r="J270" s="218"/>
      <c r="K270" s="216"/>
      <c r="L270" s="219" t="s">
        <v>104</v>
      </c>
      <c r="M270" s="220" t="s">
        <v>232</v>
      </c>
      <c r="N270" s="221"/>
      <c r="O270" s="222"/>
      <c r="P270" s="2"/>
      <c r="Q270" s="8"/>
      <c r="R270" s="9"/>
      <c r="S270" s="9"/>
      <c r="T270" s="9"/>
      <c r="U270" s="9"/>
      <c r="V270" s="9"/>
      <c r="W270" s="9"/>
      <c r="X270" s="9"/>
      <c r="Y270" s="10"/>
      <c r="Z270" s="117"/>
      <c r="AB270" s="223">
        <f t="shared" si="19"/>
        <v>0</v>
      </c>
      <c r="AC270" s="224"/>
      <c r="AD270" s="223" t="b">
        <f t="shared" si="15"/>
        <v>0</v>
      </c>
      <c r="AE270" s="212" t="b">
        <f t="shared" si="1"/>
        <v>0</v>
      </c>
    </row>
    <row r="271" spans="1:31" ht="30" customHeight="1" x14ac:dyDescent="0.15">
      <c r="A271" s="213"/>
      <c r="B271" s="117"/>
      <c r="D271" s="193"/>
      <c r="E271" s="238"/>
      <c r="F271" s="239"/>
      <c r="G271" s="240"/>
      <c r="H271" s="217"/>
      <c r="I271" s="215"/>
      <c r="J271" s="218"/>
      <c r="K271" s="216"/>
      <c r="L271" s="219" t="s">
        <v>105</v>
      </c>
      <c r="M271" s="220" t="s">
        <v>233</v>
      </c>
      <c r="N271" s="221"/>
      <c r="O271" s="222"/>
      <c r="P271" s="2"/>
      <c r="Q271" s="8"/>
      <c r="R271" s="9"/>
      <c r="S271" s="9"/>
      <c r="T271" s="9"/>
      <c r="U271" s="9"/>
      <c r="V271" s="9"/>
      <c r="W271" s="9"/>
      <c r="X271" s="9"/>
      <c r="Y271" s="10"/>
      <c r="Z271" s="117"/>
      <c r="AB271" s="223">
        <f t="shared" si="19"/>
        <v>0</v>
      </c>
      <c r="AC271" s="224"/>
      <c r="AD271" s="223" t="b">
        <f t="shared" si="15"/>
        <v>0</v>
      </c>
      <c r="AE271" s="212" t="b">
        <f t="shared" si="1"/>
        <v>0</v>
      </c>
    </row>
    <row r="272" spans="1:31" ht="30" customHeight="1" x14ac:dyDescent="0.15">
      <c r="A272" s="213"/>
      <c r="B272" s="117"/>
      <c r="D272" s="193"/>
      <c r="E272" s="238"/>
      <c r="F272" s="239"/>
      <c r="G272" s="240"/>
      <c r="H272" s="217"/>
      <c r="I272" s="215"/>
      <c r="J272" s="218"/>
      <c r="K272" s="216"/>
      <c r="L272" s="219" t="s">
        <v>106</v>
      </c>
      <c r="M272" s="220" t="s">
        <v>234</v>
      </c>
      <c r="N272" s="221"/>
      <c r="O272" s="222"/>
      <c r="P272" s="2"/>
      <c r="Q272" s="8"/>
      <c r="R272" s="9"/>
      <c r="S272" s="9"/>
      <c r="T272" s="9"/>
      <c r="U272" s="9"/>
      <c r="V272" s="9"/>
      <c r="W272" s="9"/>
      <c r="X272" s="9"/>
      <c r="Y272" s="10"/>
      <c r="Z272" s="117"/>
      <c r="AB272" s="223">
        <f t="shared" si="19"/>
        <v>0</v>
      </c>
      <c r="AC272" s="224"/>
      <c r="AD272" s="223" t="b">
        <f t="shared" si="15"/>
        <v>0</v>
      </c>
      <c r="AE272" s="212" t="b">
        <f t="shared" si="1"/>
        <v>0</v>
      </c>
    </row>
    <row r="273" spans="1:31" ht="30" customHeight="1" x14ac:dyDescent="0.15">
      <c r="A273" s="213"/>
      <c r="B273" s="117"/>
      <c r="D273" s="193"/>
      <c r="E273" s="238"/>
      <c r="F273" s="239"/>
      <c r="G273" s="240"/>
      <c r="H273" s="217"/>
      <c r="I273" s="215"/>
      <c r="J273" s="218"/>
      <c r="K273" s="216"/>
      <c r="L273" s="219" t="s">
        <v>107</v>
      </c>
      <c r="M273" s="220" t="s">
        <v>235</v>
      </c>
      <c r="N273" s="221"/>
      <c r="O273" s="222"/>
      <c r="P273" s="2"/>
      <c r="Q273" s="8"/>
      <c r="R273" s="9"/>
      <c r="S273" s="9"/>
      <c r="T273" s="9"/>
      <c r="U273" s="9"/>
      <c r="V273" s="9"/>
      <c r="W273" s="9"/>
      <c r="X273" s="9"/>
      <c r="Y273" s="10"/>
      <c r="Z273" s="117"/>
      <c r="AB273" s="223">
        <f t="shared" si="19"/>
        <v>0</v>
      </c>
      <c r="AC273" s="224"/>
      <c r="AD273" s="223" t="b">
        <f>AD272</f>
        <v>0</v>
      </c>
      <c r="AE273" s="212" t="b">
        <f t="shared" si="1"/>
        <v>0</v>
      </c>
    </row>
    <row r="274" spans="1:31" ht="30" customHeight="1" x14ac:dyDescent="0.15">
      <c r="A274" s="264">
        <f>IFERROR(IF(AND($P274="○",TRIM($Q274)=""),1001,0),3)</f>
        <v>0</v>
      </c>
      <c r="B274" s="273"/>
      <c r="D274" s="193"/>
      <c r="E274" s="238"/>
      <c r="F274" s="239"/>
      <c r="G274" s="240"/>
      <c r="H274" s="228"/>
      <c r="I274" s="226"/>
      <c r="J274" s="229"/>
      <c r="K274" s="227"/>
      <c r="L274" s="244" t="s">
        <v>108</v>
      </c>
      <c r="M274" s="231" t="s">
        <v>473</v>
      </c>
      <c r="N274" s="232"/>
      <c r="O274" s="233"/>
      <c r="P274" s="5"/>
      <c r="Q274" s="11"/>
      <c r="R274" s="12"/>
      <c r="S274" s="12"/>
      <c r="T274" s="12"/>
      <c r="U274" s="12"/>
      <c r="V274" s="12"/>
      <c r="W274" s="12"/>
      <c r="X274" s="12"/>
      <c r="Y274" s="13"/>
      <c r="Z274" s="117"/>
      <c r="AB274" s="223">
        <f t="shared" si="19"/>
        <v>0</v>
      </c>
      <c r="AC274" s="224"/>
      <c r="AD274" s="223" t="b">
        <f t="shared" si="15"/>
        <v>0</v>
      </c>
      <c r="AE274" s="212" t="b">
        <f t="shared" si="1"/>
        <v>0</v>
      </c>
    </row>
    <row r="275" spans="1:31" ht="30" customHeight="1" x14ac:dyDescent="0.15">
      <c r="A275" s="192">
        <f>IFERROR(IF(OR(AND($AB275&lt;&gt;0,$AC275=0), AND($AB275=0,$AC275&lt;&gt;0)),1001,0),3)</f>
        <v>0</v>
      </c>
      <c r="B275" s="273"/>
      <c r="D275" s="193"/>
      <c r="E275" s="234" t="s">
        <v>106</v>
      </c>
      <c r="F275" s="235" t="s">
        <v>72</v>
      </c>
      <c r="G275" s="236"/>
      <c r="H275" s="204" t="s">
        <v>95</v>
      </c>
      <c r="I275" s="202" t="s">
        <v>141</v>
      </c>
      <c r="J275" s="205"/>
      <c r="K275" s="203"/>
      <c r="L275" s="206" t="s">
        <v>95</v>
      </c>
      <c r="M275" s="207" t="s">
        <v>236</v>
      </c>
      <c r="N275" s="208"/>
      <c r="O275" s="209"/>
      <c r="P275" s="1"/>
      <c r="Q275" s="14"/>
      <c r="R275" s="15"/>
      <c r="S275" s="15"/>
      <c r="T275" s="15"/>
      <c r="U275" s="15"/>
      <c r="V275" s="15"/>
      <c r="W275" s="15"/>
      <c r="X275" s="15"/>
      <c r="Y275" s="16"/>
      <c r="Z275" s="117"/>
      <c r="AB275" s="210">
        <f>COUNTIF($AB$198:$AB$209,$E275)</f>
        <v>0</v>
      </c>
      <c r="AC275" s="211">
        <f>COUNTIF($P275:$P279,"○")</f>
        <v>0</v>
      </c>
      <c r="AD275" s="212" t="b">
        <f>AND($AB275&lt;&gt;0,$AC275=0)</f>
        <v>0</v>
      </c>
      <c r="AE275" s="212" t="b">
        <f t="shared" si="1"/>
        <v>0</v>
      </c>
    </row>
    <row r="276" spans="1:31" ht="30" customHeight="1" x14ac:dyDescent="0.15">
      <c r="A276" s="213"/>
      <c r="B276" s="117"/>
      <c r="D276" s="193"/>
      <c r="E276" s="238"/>
      <c r="F276" s="239"/>
      <c r="G276" s="240"/>
      <c r="H276" s="249"/>
      <c r="I276" s="250"/>
      <c r="J276" s="251"/>
      <c r="K276" s="252"/>
      <c r="L276" s="219" t="s">
        <v>96</v>
      </c>
      <c r="M276" s="220" t="s">
        <v>237</v>
      </c>
      <c r="N276" s="221"/>
      <c r="O276" s="222"/>
      <c r="P276" s="2"/>
      <c r="Q276" s="8"/>
      <c r="R276" s="9"/>
      <c r="S276" s="9"/>
      <c r="T276" s="9"/>
      <c r="U276" s="9"/>
      <c r="V276" s="9"/>
      <c r="W276" s="9"/>
      <c r="X276" s="9"/>
      <c r="Y276" s="10"/>
      <c r="Z276" s="117"/>
      <c r="AB276" s="223">
        <f t="shared" ref="AB276:AB279" si="20">AB275</f>
        <v>0</v>
      </c>
      <c r="AC276" s="224"/>
      <c r="AD276" s="223" t="b">
        <f t="shared" si="15"/>
        <v>0</v>
      </c>
      <c r="AE276" s="212" t="b">
        <f t="shared" si="1"/>
        <v>0</v>
      </c>
    </row>
    <row r="277" spans="1:31" ht="30" customHeight="1" x14ac:dyDescent="0.15">
      <c r="A277" s="213"/>
      <c r="B277" s="117"/>
      <c r="D277" s="193"/>
      <c r="E277" s="238"/>
      <c r="F277" s="239"/>
      <c r="G277" s="240"/>
      <c r="H277" s="219" t="s">
        <v>96</v>
      </c>
      <c r="I277" s="220" t="s">
        <v>142</v>
      </c>
      <c r="J277" s="221"/>
      <c r="K277" s="222"/>
      <c r="L277" s="219" t="s">
        <v>95</v>
      </c>
      <c r="M277" s="220" t="s">
        <v>238</v>
      </c>
      <c r="N277" s="221"/>
      <c r="O277" s="222"/>
      <c r="P277" s="2"/>
      <c r="Q277" s="8"/>
      <c r="R277" s="9"/>
      <c r="S277" s="9"/>
      <c r="T277" s="9"/>
      <c r="U277" s="9"/>
      <c r="V277" s="9"/>
      <c r="W277" s="9"/>
      <c r="X277" s="9"/>
      <c r="Y277" s="10"/>
      <c r="Z277" s="117"/>
      <c r="AB277" s="223">
        <f t="shared" si="20"/>
        <v>0</v>
      </c>
      <c r="AC277" s="224"/>
      <c r="AD277" s="223" t="b">
        <f t="shared" si="15"/>
        <v>0</v>
      </c>
      <c r="AE277" s="212" t="b">
        <f t="shared" si="1"/>
        <v>0</v>
      </c>
    </row>
    <row r="278" spans="1:31" ht="30" customHeight="1" x14ac:dyDescent="0.15">
      <c r="A278" s="213"/>
      <c r="B278" s="117"/>
      <c r="D278" s="193"/>
      <c r="E278" s="238"/>
      <c r="F278" s="239"/>
      <c r="G278" s="240"/>
      <c r="H278" s="219" t="s">
        <v>97</v>
      </c>
      <c r="I278" s="220" t="s">
        <v>143</v>
      </c>
      <c r="J278" s="221"/>
      <c r="K278" s="222"/>
      <c r="L278" s="219" t="s">
        <v>95</v>
      </c>
      <c r="M278" s="220" t="s">
        <v>143</v>
      </c>
      <c r="N278" s="221"/>
      <c r="O278" s="222"/>
      <c r="P278" s="2"/>
      <c r="Q278" s="8"/>
      <c r="R278" s="9"/>
      <c r="S278" s="9"/>
      <c r="T278" s="9"/>
      <c r="U278" s="9"/>
      <c r="V278" s="9"/>
      <c r="W278" s="9"/>
      <c r="X278" s="9"/>
      <c r="Y278" s="10"/>
      <c r="Z278" s="117"/>
      <c r="AB278" s="223">
        <f t="shared" si="20"/>
        <v>0</v>
      </c>
      <c r="AC278" s="224"/>
      <c r="AD278" s="223" t="b">
        <f t="shared" si="15"/>
        <v>0</v>
      </c>
      <c r="AE278" s="212" t="b">
        <f t="shared" ref="AE278:AE341" si="21">AND($AB278=0,$P278="○")</f>
        <v>0</v>
      </c>
    </row>
    <row r="279" spans="1:31" ht="30" customHeight="1" x14ac:dyDescent="0.15">
      <c r="A279" s="213"/>
      <c r="B279" s="117"/>
      <c r="D279" s="193"/>
      <c r="E279" s="241"/>
      <c r="F279" s="242"/>
      <c r="G279" s="243"/>
      <c r="H279" s="230" t="s">
        <v>98</v>
      </c>
      <c r="I279" s="231" t="s">
        <v>144</v>
      </c>
      <c r="J279" s="232"/>
      <c r="K279" s="233"/>
      <c r="L279" s="230" t="s">
        <v>95</v>
      </c>
      <c r="M279" s="231" t="s">
        <v>144</v>
      </c>
      <c r="N279" s="232"/>
      <c r="O279" s="233"/>
      <c r="P279" s="3"/>
      <c r="Q279" s="11"/>
      <c r="R279" s="12"/>
      <c r="S279" s="12"/>
      <c r="T279" s="12"/>
      <c r="U279" s="12"/>
      <c r="V279" s="12"/>
      <c r="W279" s="12"/>
      <c r="X279" s="12"/>
      <c r="Y279" s="13"/>
      <c r="Z279" s="117"/>
      <c r="AB279" s="223">
        <f t="shared" si="20"/>
        <v>0</v>
      </c>
      <c r="AC279" s="224"/>
      <c r="AD279" s="223" t="b">
        <f t="shared" si="15"/>
        <v>0</v>
      </c>
      <c r="AE279" s="212" t="b">
        <f t="shared" si="21"/>
        <v>0</v>
      </c>
    </row>
    <row r="280" spans="1:31" ht="30" customHeight="1" x14ac:dyDescent="0.15">
      <c r="A280" s="192">
        <f>IFERROR(IF(OR(AND($AB280&lt;&gt;0,$AC280=0), AND($AB280=0,$AC280&lt;&gt;0)),1001,0),3)</f>
        <v>0</v>
      </c>
      <c r="B280" s="273"/>
      <c r="D280" s="193"/>
      <c r="E280" s="265" t="s">
        <v>107</v>
      </c>
      <c r="F280" s="239" t="s">
        <v>73</v>
      </c>
      <c r="G280" s="240"/>
      <c r="H280" s="266" t="s">
        <v>95</v>
      </c>
      <c r="I280" s="257" t="s">
        <v>73</v>
      </c>
      <c r="J280" s="258"/>
      <c r="K280" s="259"/>
      <c r="L280" s="266" t="s">
        <v>95</v>
      </c>
      <c r="M280" s="257" t="s">
        <v>73</v>
      </c>
      <c r="N280" s="258"/>
      <c r="O280" s="259"/>
      <c r="P280" s="5"/>
      <c r="Q280" s="17"/>
      <c r="R280" s="18"/>
      <c r="S280" s="18"/>
      <c r="T280" s="18"/>
      <c r="U280" s="18"/>
      <c r="V280" s="18"/>
      <c r="W280" s="18"/>
      <c r="X280" s="18"/>
      <c r="Y280" s="19"/>
      <c r="Z280" s="117"/>
      <c r="AB280" s="210">
        <f>COUNTIF($AB$198:$AB$209,$E280)</f>
        <v>0</v>
      </c>
      <c r="AC280" s="260">
        <f>COUNTIF($P280,"○")</f>
        <v>0</v>
      </c>
      <c r="AD280" s="212" t="b">
        <f>AND($AB280&lt;&gt;0,$AC280=0)</f>
        <v>0</v>
      </c>
      <c r="AE280" s="212" t="b">
        <f t="shared" si="21"/>
        <v>0</v>
      </c>
    </row>
    <row r="281" spans="1:31" ht="30" customHeight="1" x14ac:dyDescent="0.15">
      <c r="A281" s="192">
        <f>IFERROR(IF(OR(AND($AB281&lt;&gt;0,$AC281=0), AND($AB281=0,$AC281&lt;&gt;0)),1001,0),3)</f>
        <v>0</v>
      </c>
      <c r="B281" s="273"/>
      <c r="D281" s="193"/>
      <c r="E281" s="234" t="s">
        <v>108</v>
      </c>
      <c r="F281" s="235" t="s">
        <v>74</v>
      </c>
      <c r="G281" s="236"/>
      <c r="H281" s="206" t="s">
        <v>95</v>
      </c>
      <c r="I281" s="207" t="s">
        <v>145</v>
      </c>
      <c r="J281" s="208"/>
      <c r="K281" s="209"/>
      <c r="L281" s="206" t="s">
        <v>95</v>
      </c>
      <c r="M281" s="207" t="s">
        <v>145</v>
      </c>
      <c r="N281" s="208"/>
      <c r="O281" s="209"/>
      <c r="P281" s="1"/>
      <c r="Q281" s="14"/>
      <c r="R281" s="15"/>
      <c r="S281" s="15"/>
      <c r="T281" s="15"/>
      <c r="U281" s="15"/>
      <c r="V281" s="15"/>
      <c r="W281" s="15"/>
      <c r="X281" s="15"/>
      <c r="Y281" s="16"/>
      <c r="Z281" s="117"/>
      <c r="AB281" s="210">
        <f>COUNTIF($AB$198:$AB$209,$E281)</f>
        <v>0</v>
      </c>
      <c r="AC281" s="211">
        <f>COUNTIF($P281:$P291,"○")</f>
        <v>0</v>
      </c>
      <c r="AD281" s="212" t="b">
        <f>AND($AB281&lt;&gt;0,$AC281=0)</f>
        <v>0</v>
      </c>
      <c r="AE281" s="212" t="b">
        <f t="shared" si="21"/>
        <v>0</v>
      </c>
    </row>
    <row r="282" spans="1:31" ht="30" customHeight="1" x14ac:dyDescent="0.15">
      <c r="A282" s="213"/>
      <c r="B282" s="117"/>
      <c r="D282" s="193"/>
      <c r="E282" s="238"/>
      <c r="F282" s="239"/>
      <c r="G282" s="240"/>
      <c r="H282" s="245" t="s">
        <v>96</v>
      </c>
      <c r="I282" s="246" t="s">
        <v>146</v>
      </c>
      <c r="J282" s="247"/>
      <c r="K282" s="248"/>
      <c r="L282" s="219" t="s">
        <v>95</v>
      </c>
      <c r="M282" s="220" t="s">
        <v>239</v>
      </c>
      <c r="N282" s="221"/>
      <c r="O282" s="222"/>
      <c r="P282" s="2"/>
      <c r="Q282" s="8"/>
      <c r="R282" s="9"/>
      <c r="S282" s="9"/>
      <c r="T282" s="9"/>
      <c r="U282" s="9"/>
      <c r="V282" s="9"/>
      <c r="W282" s="9"/>
      <c r="X282" s="9"/>
      <c r="Y282" s="10"/>
      <c r="Z282" s="117"/>
      <c r="AB282" s="223">
        <f t="shared" ref="AB282:AB291" si="22">AB281</f>
        <v>0</v>
      </c>
      <c r="AC282" s="224"/>
      <c r="AD282" s="223" t="b">
        <f t="shared" si="15"/>
        <v>0</v>
      </c>
      <c r="AE282" s="212" t="b">
        <f t="shared" si="21"/>
        <v>0</v>
      </c>
    </row>
    <row r="283" spans="1:31" ht="30" customHeight="1" x14ac:dyDescent="0.15">
      <c r="A283" s="213"/>
      <c r="B283" s="117"/>
      <c r="D283" s="193"/>
      <c r="E283" s="238"/>
      <c r="F283" s="239"/>
      <c r="G283" s="240"/>
      <c r="H283" s="249"/>
      <c r="I283" s="250"/>
      <c r="J283" s="251"/>
      <c r="K283" s="252"/>
      <c r="L283" s="219" t="s">
        <v>96</v>
      </c>
      <c r="M283" s="220" t="s">
        <v>240</v>
      </c>
      <c r="N283" s="221"/>
      <c r="O283" s="222"/>
      <c r="P283" s="2"/>
      <c r="Q283" s="8"/>
      <c r="R283" s="9"/>
      <c r="S283" s="9"/>
      <c r="T283" s="9"/>
      <c r="U283" s="9"/>
      <c r="V283" s="9"/>
      <c r="W283" s="9"/>
      <c r="X283" s="9"/>
      <c r="Y283" s="10"/>
      <c r="Z283" s="117"/>
      <c r="AB283" s="223">
        <f t="shared" si="22"/>
        <v>0</v>
      </c>
      <c r="AC283" s="224"/>
      <c r="AD283" s="223" t="b">
        <f t="shared" si="15"/>
        <v>0</v>
      </c>
      <c r="AE283" s="212" t="b">
        <f t="shared" si="21"/>
        <v>0</v>
      </c>
    </row>
    <row r="284" spans="1:31" ht="30" customHeight="1" x14ac:dyDescent="0.15">
      <c r="A284" s="213"/>
      <c r="B284" s="117"/>
      <c r="D284" s="193"/>
      <c r="E284" s="238"/>
      <c r="F284" s="239"/>
      <c r="G284" s="240"/>
      <c r="H284" s="245" t="s">
        <v>97</v>
      </c>
      <c r="I284" s="246" t="s">
        <v>147</v>
      </c>
      <c r="J284" s="247"/>
      <c r="K284" s="248"/>
      <c r="L284" s="219" t="s">
        <v>95</v>
      </c>
      <c r="M284" s="220" t="s">
        <v>241</v>
      </c>
      <c r="N284" s="221"/>
      <c r="O284" s="222"/>
      <c r="P284" s="2"/>
      <c r="Q284" s="8"/>
      <c r="R284" s="9"/>
      <c r="S284" s="9"/>
      <c r="T284" s="9"/>
      <c r="U284" s="9"/>
      <c r="V284" s="9"/>
      <c r="W284" s="9"/>
      <c r="X284" s="9"/>
      <c r="Y284" s="10"/>
      <c r="Z284" s="117"/>
      <c r="AB284" s="223">
        <f t="shared" si="22"/>
        <v>0</v>
      </c>
      <c r="AC284" s="224"/>
      <c r="AD284" s="223" t="b">
        <f t="shared" si="15"/>
        <v>0</v>
      </c>
      <c r="AE284" s="212" t="b">
        <f t="shared" si="21"/>
        <v>0</v>
      </c>
    </row>
    <row r="285" spans="1:31" ht="30" customHeight="1" x14ac:dyDescent="0.15">
      <c r="A285" s="213"/>
      <c r="B285" s="117"/>
      <c r="D285" s="193"/>
      <c r="E285" s="238"/>
      <c r="F285" s="239"/>
      <c r="G285" s="240"/>
      <c r="H285" s="217"/>
      <c r="I285" s="215"/>
      <c r="J285" s="218"/>
      <c r="K285" s="216"/>
      <c r="L285" s="219" t="s">
        <v>96</v>
      </c>
      <c r="M285" s="220" t="s">
        <v>242</v>
      </c>
      <c r="N285" s="221"/>
      <c r="O285" s="222"/>
      <c r="P285" s="2"/>
      <c r="Q285" s="8"/>
      <c r="R285" s="9"/>
      <c r="S285" s="9"/>
      <c r="T285" s="9"/>
      <c r="U285" s="9"/>
      <c r="V285" s="9"/>
      <c r="W285" s="9"/>
      <c r="X285" s="9"/>
      <c r="Y285" s="10"/>
      <c r="Z285" s="117"/>
      <c r="AB285" s="223">
        <f t="shared" si="22"/>
        <v>0</v>
      </c>
      <c r="AC285" s="224"/>
      <c r="AD285" s="223" t="b">
        <f t="shared" si="15"/>
        <v>0</v>
      </c>
      <c r="AE285" s="212" t="b">
        <f t="shared" si="21"/>
        <v>0</v>
      </c>
    </row>
    <row r="286" spans="1:31" ht="30" customHeight="1" x14ac:dyDescent="0.15">
      <c r="A286" s="264">
        <f>IFERROR(IF(AND($P286="○",TRIM($Q286)=""),1001,0),3)</f>
        <v>0</v>
      </c>
      <c r="B286" s="273"/>
      <c r="D286" s="193"/>
      <c r="E286" s="238"/>
      <c r="F286" s="239"/>
      <c r="G286" s="240"/>
      <c r="H286" s="249"/>
      <c r="I286" s="250"/>
      <c r="J286" s="251"/>
      <c r="K286" s="252"/>
      <c r="L286" s="219" t="s">
        <v>97</v>
      </c>
      <c r="M286" s="220" t="s">
        <v>474</v>
      </c>
      <c r="N286" s="221"/>
      <c r="O286" s="222"/>
      <c r="P286" s="2"/>
      <c r="Q286" s="8"/>
      <c r="R286" s="9"/>
      <c r="S286" s="9"/>
      <c r="T286" s="9"/>
      <c r="U286" s="9"/>
      <c r="V286" s="9"/>
      <c r="W286" s="9"/>
      <c r="X286" s="9"/>
      <c r="Y286" s="10"/>
      <c r="Z286" s="117"/>
      <c r="AB286" s="223">
        <f t="shared" si="22"/>
        <v>0</v>
      </c>
      <c r="AC286" s="224"/>
      <c r="AD286" s="223" t="b">
        <f t="shared" si="15"/>
        <v>0</v>
      </c>
      <c r="AE286" s="212" t="b">
        <f t="shared" si="21"/>
        <v>0</v>
      </c>
    </row>
    <row r="287" spans="1:31" ht="30" customHeight="1" x14ac:dyDescent="0.15">
      <c r="A287" s="213"/>
      <c r="B287" s="117"/>
      <c r="D287" s="193"/>
      <c r="E287" s="238"/>
      <c r="F287" s="239"/>
      <c r="G287" s="240"/>
      <c r="H287" s="219" t="s">
        <v>98</v>
      </c>
      <c r="I287" s="220" t="s">
        <v>148</v>
      </c>
      <c r="J287" s="221"/>
      <c r="K287" s="222"/>
      <c r="L287" s="219" t="s">
        <v>95</v>
      </c>
      <c r="M287" s="220" t="s">
        <v>148</v>
      </c>
      <c r="N287" s="221"/>
      <c r="O287" s="222"/>
      <c r="P287" s="2"/>
      <c r="Q287" s="8"/>
      <c r="R287" s="9"/>
      <c r="S287" s="9"/>
      <c r="T287" s="9"/>
      <c r="U287" s="9"/>
      <c r="V287" s="9"/>
      <c r="W287" s="9"/>
      <c r="X287" s="9"/>
      <c r="Y287" s="10"/>
      <c r="Z287" s="117"/>
      <c r="AB287" s="223">
        <f t="shared" si="22"/>
        <v>0</v>
      </c>
      <c r="AC287" s="224"/>
      <c r="AD287" s="223" t="b">
        <f t="shared" si="15"/>
        <v>0</v>
      </c>
      <c r="AE287" s="212" t="b">
        <f t="shared" si="21"/>
        <v>0</v>
      </c>
    </row>
    <row r="288" spans="1:31" ht="30" customHeight="1" x14ac:dyDescent="0.15">
      <c r="A288" s="213"/>
      <c r="B288" s="117"/>
      <c r="D288" s="193"/>
      <c r="E288" s="238"/>
      <c r="F288" s="239"/>
      <c r="G288" s="240"/>
      <c r="H288" s="245" t="s">
        <v>99</v>
      </c>
      <c r="I288" s="246" t="s">
        <v>149</v>
      </c>
      <c r="J288" s="247"/>
      <c r="K288" s="248"/>
      <c r="L288" s="219" t="s">
        <v>95</v>
      </c>
      <c r="M288" s="220" t="s">
        <v>243</v>
      </c>
      <c r="N288" s="221"/>
      <c r="O288" s="222"/>
      <c r="P288" s="2"/>
      <c r="Q288" s="8"/>
      <c r="R288" s="9"/>
      <c r="S288" s="9"/>
      <c r="T288" s="9"/>
      <c r="U288" s="9"/>
      <c r="V288" s="9"/>
      <c r="W288" s="9"/>
      <c r="X288" s="9"/>
      <c r="Y288" s="10"/>
      <c r="Z288" s="117"/>
      <c r="AB288" s="223">
        <f t="shared" si="22"/>
        <v>0</v>
      </c>
      <c r="AC288" s="224"/>
      <c r="AD288" s="223" t="b">
        <f t="shared" si="15"/>
        <v>0</v>
      </c>
      <c r="AE288" s="212" t="b">
        <f t="shared" si="21"/>
        <v>0</v>
      </c>
    </row>
    <row r="289" spans="1:31" ht="30" customHeight="1" x14ac:dyDescent="0.15">
      <c r="A289" s="213"/>
      <c r="B289" s="117"/>
      <c r="D289" s="193"/>
      <c r="E289" s="238"/>
      <c r="F289" s="239"/>
      <c r="G289" s="240"/>
      <c r="H289" s="217"/>
      <c r="I289" s="215"/>
      <c r="J289" s="218"/>
      <c r="K289" s="216"/>
      <c r="L289" s="219" t="s">
        <v>96</v>
      </c>
      <c r="M289" s="220" t="s">
        <v>244</v>
      </c>
      <c r="N289" s="221"/>
      <c r="O289" s="222"/>
      <c r="P289" s="2"/>
      <c r="Q289" s="8"/>
      <c r="R289" s="9"/>
      <c r="S289" s="9"/>
      <c r="T289" s="9"/>
      <c r="U289" s="9"/>
      <c r="V289" s="9"/>
      <c r="W289" s="9"/>
      <c r="X289" s="9"/>
      <c r="Y289" s="10"/>
      <c r="Z289" s="117"/>
      <c r="AB289" s="223">
        <f t="shared" si="22"/>
        <v>0</v>
      </c>
      <c r="AC289" s="224"/>
      <c r="AD289" s="223" t="b">
        <f t="shared" si="15"/>
        <v>0</v>
      </c>
      <c r="AE289" s="212" t="b">
        <f t="shared" si="21"/>
        <v>0</v>
      </c>
    </row>
    <row r="290" spans="1:31" ht="30" customHeight="1" x14ac:dyDescent="0.15">
      <c r="A290" s="213"/>
      <c r="B290" s="117"/>
      <c r="D290" s="193"/>
      <c r="E290" s="238"/>
      <c r="F290" s="239"/>
      <c r="G290" s="240"/>
      <c r="H290" s="217"/>
      <c r="I290" s="215"/>
      <c r="J290" s="218"/>
      <c r="K290" s="216"/>
      <c r="L290" s="219" t="s">
        <v>97</v>
      </c>
      <c r="M290" s="220" t="s">
        <v>245</v>
      </c>
      <c r="N290" s="221"/>
      <c r="O290" s="222"/>
      <c r="P290" s="2"/>
      <c r="Q290" s="8"/>
      <c r="R290" s="9"/>
      <c r="S290" s="9"/>
      <c r="T290" s="9"/>
      <c r="U290" s="9"/>
      <c r="V290" s="9"/>
      <c r="W290" s="9"/>
      <c r="X290" s="9"/>
      <c r="Y290" s="10"/>
      <c r="Z290" s="117"/>
      <c r="AB290" s="223">
        <f t="shared" si="22"/>
        <v>0</v>
      </c>
      <c r="AC290" s="224"/>
      <c r="AD290" s="223" t="b">
        <f t="shared" si="15"/>
        <v>0</v>
      </c>
      <c r="AE290" s="212" t="b">
        <f t="shared" si="21"/>
        <v>0</v>
      </c>
    </row>
    <row r="291" spans="1:31" ht="30" customHeight="1" x14ac:dyDescent="0.15">
      <c r="A291" s="213"/>
      <c r="B291" s="117"/>
      <c r="D291" s="193"/>
      <c r="E291" s="241"/>
      <c r="F291" s="242"/>
      <c r="G291" s="243"/>
      <c r="H291" s="228"/>
      <c r="I291" s="226"/>
      <c r="J291" s="229"/>
      <c r="K291" s="227"/>
      <c r="L291" s="230" t="s">
        <v>98</v>
      </c>
      <c r="M291" s="231" t="s">
        <v>246</v>
      </c>
      <c r="N291" s="232"/>
      <c r="O291" s="233"/>
      <c r="P291" s="3"/>
      <c r="Q291" s="11"/>
      <c r="R291" s="12"/>
      <c r="S291" s="12"/>
      <c r="T291" s="12"/>
      <c r="U291" s="12"/>
      <c r="V291" s="12"/>
      <c r="W291" s="12"/>
      <c r="X291" s="12"/>
      <c r="Y291" s="13"/>
      <c r="Z291" s="117"/>
      <c r="AB291" s="223">
        <f t="shared" si="22"/>
        <v>0</v>
      </c>
      <c r="AC291" s="224"/>
      <c r="AD291" s="223" t="b">
        <f t="shared" si="15"/>
        <v>0</v>
      </c>
      <c r="AE291" s="212" t="b">
        <f t="shared" si="21"/>
        <v>0</v>
      </c>
    </row>
    <row r="292" spans="1:31" ht="30" customHeight="1" x14ac:dyDescent="0.15">
      <c r="A292" s="192">
        <f>IFERROR(IF(OR(AND($AB292&lt;&gt;0,$AC292=0), AND($AB292=0,$AC292&lt;&gt;0)),1001,0),3)</f>
        <v>0</v>
      </c>
      <c r="B292" s="273"/>
      <c r="D292" s="193"/>
      <c r="E292" s="238" t="s">
        <v>109</v>
      </c>
      <c r="F292" s="215" t="s">
        <v>75</v>
      </c>
      <c r="G292" s="216"/>
      <c r="H292" s="204" t="s">
        <v>95</v>
      </c>
      <c r="I292" s="202" t="s">
        <v>150</v>
      </c>
      <c r="J292" s="205"/>
      <c r="K292" s="203"/>
      <c r="L292" s="237" t="s">
        <v>95</v>
      </c>
      <c r="M292" s="207" t="s">
        <v>247</v>
      </c>
      <c r="N292" s="208"/>
      <c r="O292" s="209"/>
      <c r="P292" s="2"/>
      <c r="Q292" s="14"/>
      <c r="R292" s="15"/>
      <c r="S292" s="15"/>
      <c r="T292" s="15"/>
      <c r="U292" s="15"/>
      <c r="V292" s="15"/>
      <c r="W292" s="15"/>
      <c r="X292" s="15"/>
      <c r="Y292" s="16"/>
      <c r="Z292" s="117"/>
      <c r="AB292" s="210">
        <f>COUNTIF($AB$198:$AB$209,$E292)</f>
        <v>0</v>
      </c>
      <c r="AC292" s="211">
        <f>COUNTIF($P292:$P300,"○")</f>
        <v>0</v>
      </c>
      <c r="AD292" s="212" t="b">
        <f>AND($AB292&lt;&gt;0,$AC292=0)</f>
        <v>0</v>
      </c>
      <c r="AE292" s="212" t="b">
        <f t="shared" si="21"/>
        <v>0</v>
      </c>
    </row>
    <row r="293" spans="1:31" ht="30" customHeight="1" x14ac:dyDescent="0.15">
      <c r="A293" s="213"/>
      <c r="B293" s="117"/>
      <c r="D293" s="193"/>
      <c r="E293" s="238"/>
      <c r="F293" s="215"/>
      <c r="G293" s="216"/>
      <c r="H293" s="249"/>
      <c r="I293" s="250"/>
      <c r="J293" s="251"/>
      <c r="K293" s="252"/>
      <c r="L293" s="219" t="s">
        <v>96</v>
      </c>
      <c r="M293" s="220" t="s">
        <v>150</v>
      </c>
      <c r="N293" s="221"/>
      <c r="O293" s="222"/>
      <c r="P293" s="2"/>
      <c r="Q293" s="8"/>
      <c r="R293" s="9"/>
      <c r="S293" s="9"/>
      <c r="T293" s="9"/>
      <c r="U293" s="9"/>
      <c r="V293" s="9"/>
      <c r="W293" s="9"/>
      <c r="X293" s="9"/>
      <c r="Y293" s="10"/>
      <c r="Z293" s="117"/>
      <c r="AB293" s="223">
        <f t="shared" ref="AB293:AB300" si="23">AB292</f>
        <v>0</v>
      </c>
      <c r="AC293" s="224"/>
      <c r="AD293" s="223" t="b">
        <f t="shared" si="15"/>
        <v>0</v>
      </c>
      <c r="AE293" s="212" t="b">
        <f t="shared" si="21"/>
        <v>0</v>
      </c>
    </row>
    <row r="294" spans="1:31" ht="30" customHeight="1" x14ac:dyDescent="0.15">
      <c r="A294" s="213"/>
      <c r="B294" s="117"/>
      <c r="D294" s="193"/>
      <c r="E294" s="238"/>
      <c r="F294" s="215"/>
      <c r="G294" s="216"/>
      <c r="H294" s="219" t="s">
        <v>96</v>
      </c>
      <c r="I294" s="220" t="s">
        <v>151</v>
      </c>
      <c r="J294" s="221"/>
      <c r="K294" s="222"/>
      <c r="L294" s="219" t="s">
        <v>95</v>
      </c>
      <c r="M294" s="220" t="s">
        <v>151</v>
      </c>
      <c r="N294" s="221"/>
      <c r="O294" s="222"/>
      <c r="P294" s="2"/>
      <c r="Q294" s="8"/>
      <c r="R294" s="9"/>
      <c r="S294" s="9"/>
      <c r="T294" s="9"/>
      <c r="U294" s="9"/>
      <c r="V294" s="9"/>
      <c r="W294" s="9"/>
      <c r="X294" s="9"/>
      <c r="Y294" s="10"/>
      <c r="Z294" s="117"/>
      <c r="AB294" s="223">
        <f t="shared" si="23"/>
        <v>0</v>
      </c>
      <c r="AC294" s="224"/>
      <c r="AD294" s="223" t="b">
        <f t="shared" si="15"/>
        <v>0</v>
      </c>
      <c r="AE294" s="212" t="b">
        <f t="shared" si="21"/>
        <v>0</v>
      </c>
    </row>
    <row r="295" spans="1:31" ht="30" customHeight="1" x14ac:dyDescent="0.15">
      <c r="A295" s="213"/>
      <c r="B295" s="117"/>
      <c r="D295" s="193"/>
      <c r="E295" s="238"/>
      <c r="F295" s="215"/>
      <c r="G295" s="216"/>
      <c r="H295" s="245" t="s">
        <v>97</v>
      </c>
      <c r="I295" s="246" t="s">
        <v>152</v>
      </c>
      <c r="J295" s="247"/>
      <c r="K295" s="248"/>
      <c r="L295" s="219" t="s">
        <v>95</v>
      </c>
      <c r="M295" s="220" t="s">
        <v>248</v>
      </c>
      <c r="N295" s="221"/>
      <c r="O295" s="222"/>
      <c r="P295" s="2"/>
      <c r="Q295" s="8"/>
      <c r="R295" s="9"/>
      <c r="S295" s="9"/>
      <c r="T295" s="9"/>
      <c r="U295" s="9"/>
      <c r="V295" s="9"/>
      <c r="W295" s="9"/>
      <c r="X295" s="9"/>
      <c r="Y295" s="10"/>
      <c r="Z295" s="117"/>
      <c r="AB295" s="223">
        <f t="shared" si="23"/>
        <v>0</v>
      </c>
      <c r="AC295" s="224"/>
      <c r="AD295" s="223" t="b">
        <f t="shared" si="15"/>
        <v>0</v>
      </c>
      <c r="AE295" s="212" t="b">
        <f t="shared" si="21"/>
        <v>0</v>
      </c>
    </row>
    <row r="296" spans="1:31" ht="30" customHeight="1" x14ac:dyDescent="0.15">
      <c r="A296" s="213"/>
      <c r="B296" s="117"/>
      <c r="D296" s="193"/>
      <c r="E296" s="238"/>
      <c r="F296" s="215"/>
      <c r="G296" s="216"/>
      <c r="H296" s="217"/>
      <c r="I296" s="215"/>
      <c r="J296" s="218"/>
      <c r="K296" s="216"/>
      <c r="L296" s="219" t="s">
        <v>96</v>
      </c>
      <c r="M296" s="220" t="s">
        <v>249</v>
      </c>
      <c r="N296" s="221"/>
      <c r="O296" s="222"/>
      <c r="P296" s="2"/>
      <c r="Q296" s="8"/>
      <c r="R296" s="9"/>
      <c r="S296" s="9"/>
      <c r="T296" s="9"/>
      <c r="U296" s="9"/>
      <c r="V296" s="9"/>
      <c r="W296" s="9"/>
      <c r="X296" s="9"/>
      <c r="Y296" s="10"/>
      <c r="Z296" s="117"/>
      <c r="AB296" s="223">
        <f t="shared" si="23"/>
        <v>0</v>
      </c>
      <c r="AC296" s="224"/>
      <c r="AD296" s="223" t="b">
        <f t="shared" si="15"/>
        <v>0</v>
      </c>
      <c r="AE296" s="212" t="b">
        <f t="shared" si="21"/>
        <v>0</v>
      </c>
    </row>
    <row r="297" spans="1:31" ht="30" customHeight="1" x14ac:dyDescent="0.15">
      <c r="A297" s="213"/>
      <c r="B297" s="117"/>
      <c r="D297" s="193"/>
      <c r="E297" s="238"/>
      <c r="F297" s="215"/>
      <c r="G297" s="216"/>
      <c r="H297" s="217"/>
      <c r="I297" s="215"/>
      <c r="J297" s="218"/>
      <c r="K297" s="216"/>
      <c r="L297" s="219" t="s">
        <v>97</v>
      </c>
      <c r="M297" s="220" t="s">
        <v>250</v>
      </c>
      <c r="N297" s="221"/>
      <c r="O297" s="222"/>
      <c r="P297" s="2"/>
      <c r="Q297" s="8"/>
      <c r="R297" s="9"/>
      <c r="S297" s="9"/>
      <c r="T297" s="9"/>
      <c r="U297" s="9"/>
      <c r="V297" s="9"/>
      <c r="W297" s="9"/>
      <c r="X297" s="9"/>
      <c r="Y297" s="10"/>
      <c r="Z297" s="117"/>
      <c r="AB297" s="223">
        <f t="shared" si="23"/>
        <v>0</v>
      </c>
      <c r="AC297" s="224"/>
      <c r="AD297" s="223" t="b">
        <f t="shared" si="15"/>
        <v>0</v>
      </c>
      <c r="AE297" s="212" t="b">
        <f t="shared" si="21"/>
        <v>0</v>
      </c>
    </row>
    <row r="298" spans="1:31" ht="30" customHeight="1" x14ac:dyDescent="0.15">
      <c r="A298" s="213"/>
      <c r="B298" s="117"/>
      <c r="D298" s="193"/>
      <c r="E298" s="238"/>
      <c r="F298" s="215"/>
      <c r="G298" s="216"/>
      <c r="H298" s="217"/>
      <c r="I298" s="215"/>
      <c r="J298" s="218"/>
      <c r="K298" s="216"/>
      <c r="L298" s="219" t="s">
        <v>98</v>
      </c>
      <c r="M298" s="220" t="s">
        <v>251</v>
      </c>
      <c r="N298" s="221"/>
      <c r="O298" s="222"/>
      <c r="P298" s="2"/>
      <c r="Q298" s="8"/>
      <c r="R298" s="9"/>
      <c r="S298" s="9"/>
      <c r="T298" s="9"/>
      <c r="U298" s="9"/>
      <c r="V298" s="9"/>
      <c r="W298" s="9"/>
      <c r="X298" s="9"/>
      <c r="Y298" s="10"/>
      <c r="Z298" s="117"/>
      <c r="AB298" s="223">
        <f t="shared" si="23"/>
        <v>0</v>
      </c>
      <c r="AC298" s="224"/>
      <c r="AD298" s="223" t="b">
        <f t="shared" si="15"/>
        <v>0</v>
      </c>
      <c r="AE298" s="212" t="b">
        <f t="shared" si="21"/>
        <v>0</v>
      </c>
    </row>
    <row r="299" spans="1:31" ht="30" customHeight="1" x14ac:dyDescent="0.15">
      <c r="A299" s="213"/>
      <c r="B299" s="117"/>
      <c r="D299" s="193"/>
      <c r="E299" s="238"/>
      <c r="F299" s="215"/>
      <c r="G299" s="216"/>
      <c r="H299" s="217"/>
      <c r="I299" s="215"/>
      <c r="J299" s="218"/>
      <c r="K299" s="216"/>
      <c r="L299" s="219" t="s">
        <v>99</v>
      </c>
      <c r="M299" s="220" t="s">
        <v>252</v>
      </c>
      <c r="N299" s="221"/>
      <c r="O299" s="222"/>
      <c r="P299" s="2"/>
      <c r="Q299" s="8"/>
      <c r="R299" s="9"/>
      <c r="S299" s="9"/>
      <c r="T299" s="9"/>
      <c r="U299" s="9"/>
      <c r="V299" s="9"/>
      <c r="W299" s="9"/>
      <c r="X299" s="9"/>
      <c r="Y299" s="10"/>
      <c r="Z299" s="117"/>
      <c r="AB299" s="223">
        <f t="shared" si="23"/>
        <v>0</v>
      </c>
      <c r="AC299" s="224"/>
      <c r="AD299" s="223" t="b">
        <f t="shared" si="15"/>
        <v>0</v>
      </c>
      <c r="AE299" s="212" t="b">
        <f t="shared" si="21"/>
        <v>0</v>
      </c>
    </row>
    <row r="300" spans="1:31" ht="30" customHeight="1" x14ac:dyDescent="0.15">
      <c r="A300" s="213"/>
      <c r="B300" s="117"/>
      <c r="D300" s="193"/>
      <c r="E300" s="238"/>
      <c r="F300" s="215"/>
      <c r="G300" s="216"/>
      <c r="H300" s="228"/>
      <c r="I300" s="226"/>
      <c r="J300" s="229"/>
      <c r="K300" s="227"/>
      <c r="L300" s="244" t="s">
        <v>100</v>
      </c>
      <c r="M300" s="231" t="s">
        <v>253</v>
      </c>
      <c r="N300" s="232"/>
      <c r="O300" s="233"/>
      <c r="P300" s="5"/>
      <c r="Q300" s="11"/>
      <c r="R300" s="12"/>
      <c r="S300" s="12"/>
      <c r="T300" s="12"/>
      <c r="U300" s="12"/>
      <c r="V300" s="12"/>
      <c r="W300" s="12"/>
      <c r="X300" s="12"/>
      <c r="Y300" s="13"/>
      <c r="Z300" s="117"/>
      <c r="AB300" s="223">
        <f t="shared" si="23"/>
        <v>0</v>
      </c>
      <c r="AC300" s="224"/>
      <c r="AD300" s="223" t="b">
        <f t="shared" si="15"/>
        <v>0</v>
      </c>
      <c r="AE300" s="212" t="b">
        <f t="shared" si="21"/>
        <v>0</v>
      </c>
    </row>
    <row r="301" spans="1:31" ht="30" customHeight="1" x14ac:dyDescent="0.15">
      <c r="A301" s="192">
        <f>IFERROR(IF(OR(AND($AB301&lt;&gt;0,$AC301=0), AND($AB301=0,$AC301&lt;&gt;0)),1001,0),3)</f>
        <v>0</v>
      </c>
      <c r="B301" s="273"/>
      <c r="D301" s="193"/>
      <c r="E301" s="234" t="s">
        <v>110</v>
      </c>
      <c r="F301" s="202" t="s">
        <v>76</v>
      </c>
      <c r="G301" s="203"/>
      <c r="H301" s="204" t="s">
        <v>95</v>
      </c>
      <c r="I301" s="202" t="s">
        <v>76</v>
      </c>
      <c r="J301" s="205"/>
      <c r="K301" s="203"/>
      <c r="L301" s="206" t="s">
        <v>95</v>
      </c>
      <c r="M301" s="207" t="s">
        <v>254</v>
      </c>
      <c r="N301" s="208"/>
      <c r="O301" s="209"/>
      <c r="P301" s="1"/>
      <c r="Q301" s="14"/>
      <c r="R301" s="15"/>
      <c r="S301" s="15"/>
      <c r="T301" s="15"/>
      <c r="U301" s="15"/>
      <c r="V301" s="15"/>
      <c r="W301" s="15"/>
      <c r="X301" s="15"/>
      <c r="Y301" s="16"/>
      <c r="Z301" s="117"/>
      <c r="AB301" s="210">
        <f>COUNTIF($AB$198:$AB$209,$E301)</f>
        <v>0</v>
      </c>
      <c r="AC301" s="211">
        <f>COUNTIF($P301:$P305,"○")</f>
        <v>0</v>
      </c>
      <c r="AD301" s="212" t="b">
        <f>AND($AB301&lt;&gt;0,$AC301=0)</f>
        <v>0</v>
      </c>
      <c r="AE301" s="212" t="b">
        <f t="shared" si="21"/>
        <v>0</v>
      </c>
    </row>
    <row r="302" spans="1:31" ht="30" customHeight="1" x14ac:dyDescent="0.15">
      <c r="A302" s="213"/>
      <c r="B302" s="117"/>
      <c r="D302" s="193"/>
      <c r="E302" s="238"/>
      <c r="F302" s="215"/>
      <c r="G302" s="216"/>
      <c r="H302" s="217"/>
      <c r="I302" s="215"/>
      <c r="J302" s="218"/>
      <c r="K302" s="216"/>
      <c r="L302" s="219" t="s">
        <v>96</v>
      </c>
      <c r="M302" s="220" t="s">
        <v>255</v>
      </c>
      <c r="N302" s="221"/>
      <c r="O302" s="222"/>
      <c r="P302" s="2"/>
      <c r="Q302" s="8"/>
      <c r="R302" s="9"/>
      <c r="S302" s="9"/>
      <c r="T302" s="9"/>
      <c r="U302" s="9"/>
      <c r="V302" s="9"/>
      <c r="W302" s="9"/>
      <c r="X302" s="9"/>
      <c r="Y302" s="10"/>
      <c r="Z302" s="117"/>
      <c r="AB302" s="223">
        <f t="shared" ref="AB302:AB305" si="24">AB301</f>
        <v>0</v>
      </c>
      <c r="AC302" s="224"/>
      <c r="AD302" s="223" t="b">
        <f t="shared" ref="AD302:AD364" si="25">AD301</f>
        <v>0</v>
      </c>
      <c r="AE302" s="212" t="b">
        <f t="shared" si="21"/>
        <v>0</v>
      </c>
    </row>
    <row r="303" spans="1:31" ht="30" customHeight="1" x14ac:dyDescent="0.15">
      <c r="A303" s="213"/>
      <c r="B303" s="117"/>
      <c r="D303" s="193"/>
      <c r="E303" s="238"/>
      <c r="F303" s="215"/>
      <c r="G303" s="216"/>
      <c r="H303" s="217"/>
      <c r="I303" s="215"/>
      <c r="J303" s="218"/>
      <c r="K303" s="216"/>
      <c r="L303" s="219" t="s">
        <v>97</v>
      </c>
      <c r="M303" s="220" t="s">
        <v>256</v>
      </c>
      <c r="N303" s="221"/>
      <c r="O303" s="222"/>
      <c r="P303" s="2"/>
      <c r="Q303" s="8"/>
      <c r="R303" s="9"/>
      <c r="S303" s="9"/>
      <c r="T303" s="9"/>
      <c r="U303" s="9"/>
      <c r="V303" s="9"/>
      <c r="W303" s="9"/>
      <c r="X303" s="9"/>
      <c r="Y303" s="10"/>
      <c r="Z303" s="117"/>
      <c r="AB303" s="223">
        <f t="shared" si="24"/>
        <v>0</v>
      </c>
      <c r="AC303" s="224"/>
      <c r="AD303" s="223" t="b">
        <f t="shared" si="25"/>
        <v>0</v>
      </c>
      <c r="AE303" s="212" t="b">
        <f t="shared" si="21"/>
        <v>0</v>
      </c>
    </row>
    <row r="304" spans="1:31" ht="30" customHeight="1" x14ac:dyDescent="0.15">
      <c r="A304" s="213"/>
      <c r="B304" s="117"/>
      <c r="D304" s="193"/>
      <c r="E304" s="238"/>
      <c r="F304" s="215"/>
      <c r="G304" s="216"/>
      <c r="H304" s="217"/>
      <c r="I304" s="215"/>
      <c r="J304" s="218"/>
      <c r="K304" s="216"/>
      <c r="L304" s="219" t="s">
        <v>98</v>
      </c>
      <c r="M304" s="220" t="s">
        <v>257</v>
      </c>
      <c r="N304" s="221"/>
      <c r="O304" s="222"/>
      <c r="P304" s="2"/>
      <c r="Q304" s="8"/>
      <c r="R304" s="9"/>
      <c r="S304" s="9"/>
      <c r="T304" s="9"/>
      <c r="U304" s="9"/>
      <c r="V304" s="9"/>
      <c r="W304" s="9"/>
      <c r="X304" s="9"/>
      <c r="Y304" s="10"/>
      <c r="Z304" s="117"/>
      <c r="AB304" s="223">
        <f t="shared" si="24"/>
        <v>0</v>
      </c>
      <c r="AC304" s="224"/>
      <c r="AD304" s="223" t="b">
        <f t="shared" si="25"/>
        <v>0</v>
      </c>
      <c r="AE304" s="212" t="b">
        <f t="shared" si="21"/>
        <v>0</v>
      </c>
    </row>
    <row r="305" spans="1:31" ht="30" customHeight="1" x14ac:dyDescent="0.15">
      <c r="A305" s="213"/>
      <c r="B305" s="117"/>
      <c r="D305" s="193"/>
      <c r="E305" s="241"/>
      <c r="F305" s="226"/>
      <c r="G305" s="227"/>
      <c r="H305" s="228"/>
      <c r="I305" s="226"/>
      <c r="J305" s="229"/>
      <c r="K305" s="227"/>
      <c r="L305" s="230" t="s">
        <v>99</v>
      </c>
      <c r="M305" s="231" t="s">
        <v>258</v>
      </c>
      <c r="N305" s="232"/>
      <c r="O305" s="233"/>
      <c r="P305" s="3"/>
      <c r="Q305" s="11"/>
      <c r="R305" s="12"/>
      <c r="S305" s="12"/>
      <c r="T305" s="12"/>
      <c r="U305" s="12"/>
      <c r="V305" s="12"/>
      <c r="W305" s="12"/>
      <c r="X305" s="12"/>
      <c r="Y305" s="13"/>
      <c r="Z305" s="117"/>
      <c r="AB305" s="223">
        <f t="shared" si="24"/>
        <v>0</v>
      </c>
      <c r="AC305" s="224"/>
      <c r="AD305" s="223" t="b">
        <f t="shared" si="25"/>
        <v>0</v>
      </c>
      <c r="AE305" s="212" t="b">
        <f t="shared" si="21"/>
        <v>0</v>
      </c>
    </row>
    <row r="306" spans="1:31" ht="30" customHeight="1" x14ac:dyDescent="0.15">
      <c r="A306" s="192">
        <f>IFERROR(IF(OR(AND($AB306&lt;&gt;0,$AC306=0), AND($AB306=0,$AC306&lt;&gt;0)),1001,0),3)</f>
        <v>0</v>
      </c>
      <c r="B306" s="273"/>
      <c r="D306" s="193"/>
      <c r="E306" s="238" t="s">
        <v>111</v>
      </c>
      <c r="F306" s="215" t="s">
        <v>77</v>
      </c>
      <c r="G306" s="216"/>
      <c r="H306" s="204" t="s">
        <v>95</v>
      </c>
      <c r="I306" s="202" t="s">
        <v>77</v>
      </c>
      <c r="J306" s="205"/>
      <c r="K306" s="203"/>
      <c r="L306" s="237" t="s">
        <v>95</v>
      </c>
      <c r="M306" s="207" t="s">
        <v>259</v>
      </c>
      <c r="N306" s="208"/>
      <c r="O306" s="209"/>
      <c r="P306" s="2"/>
      <c r="Q306" s="14"/>
      <c r="R306" s="15"/>
      <c r="S306" s="15"/>
      <c r="T306" s="15"/>
      <c r="U306" s="15"/>
      <c r="V306" s="15"/>
      <c r="W306" s="15"/>
      <c r="X306" s="15"/>
      <c r="Y306" s="16"/>
      <c r="Z306" s="117"/>
      <c r="AB306" s="210">
        <f>COUNTIF($AB$198:$AB$209,$E306)</f>
        <v>0</v>
      </c>
      <c r="AC306" s="211">
        <f>COUNTIF($P306:$P310,"○")</f>
        <v>0</v>
      </c>
      <c r="AD306" s="212" t="b">
        <f>AND($AB306&lt;&gt;0,$AC306=0)</f>
        <v>0</v>
      </c>
      <c r="AE306" s="212" t="b">
        <f t="shared" si="21"/>
        <v>0</v>
      </c>
    </row>
    <row r="307" spans="1:31" ht="30" customHeight="1" x14ac:dyDescent="0.15">
      <c r="A307" s="213"/>
      <c r="B307" s="117"/>
      <c r="D307" s="193"/>
      <c r="E307" s="238"/>
      <c r="F307" s="215"/>
      <c r="G307" s="216"/>
      <c r="H307" s="217"/>
      <c r="I307" s="215"/>
      <c r="J307" s="218"/>
      <c r="K307" s="216"/>
      <c r="L307" s="219" t="s">
        <v>96</v>
      </c>
      <c r="M307" s="220" t="s">
        <v>255</v>
      </c>
      <c r="N307" s="221"/>
      <c r="O307" s="222"/>
      <c r="P307" s="2"/>
      <c r="Q307" s="8"/>
      <c r="R307" s="9"/>
      <c r="S307" s="9"/>
      <c r="T307" s="9"/>
      <c r="U307" s="9"/>
      <c r="V307" s="9"/>
      <c r="W307" s="9"/>
      <c r="X307" s="9"/>
      <c r="Y307" s="10"/>
      <c r="Z307" s="117"/>
      <c r="AB307" s="223">
        <f t="shared" ref="AB307:AB310" si="26">AB306</f>
        <v>0</v>
      </c>
      <c r="AC307" s="224"/>
      <c r="AD307" s="223" t="b">
        <f t="shared" si="25"/>
        <v>0</v>
      </c>
      <c r="AE307" s="212" t="b">
        <f t="shared" si="21"/>
        <v>0</v>
      </c>
    </row>
    <row r="308" spans="1:31" ht="30" customHeight="1" x14ac:dyDescent="0.15">
      <c r="A308" s="213"/>
      <c r="B308" s="117"/>
      <c r="D308" s="193"/>
      <c r="E308" s="238"/>
      <c r="F308" s="215"/>
      <c r="G308" s="216"/>
      <c r="H308" s="217"/>
      <c r="I308" s="215"/>
      <c r="J308" s="218"/>
      <c r="K308" s="216"/>
      <c r="L308" s="219" t="s">
        <v>97</v>
      </c>
      <c r="M308" s="220" t="s">
        <v>260</v>
      </c>
      <c r="N308" s="221"/>
      <c r="O308" s="222"/>
      <c r="P308" s="2"/>
      <c r="Q308" s="8"/>
      <c r="R308" s="9"/>
      <c r="S308" s="9"/>
      <c r="T308" s="9"/>
      <c r="U308" s="9"/>
      <c r="V308" s="9"/>
      <c r="W308" s="9"/>
      <c r="X308" s="9"/>
      <c r="Y308" s="10"/>
      <c r="Z308" s="117"/>
      <c r="AB308" s="223">
        <f t="shared" si="26"/>
        <v>0</v>
      </c>
      <c r="AC308" s="224"/>
      <c r="AD308" s="223" t="b">
        <f t="shared" si="25"/>
        <v>0</v>
      </c>
      <c r="AE308" s="212" t="b">
        <f t="shared" si="21"/>
        <v>0</v>
      </c>
    </row>
    <row r="309" spans="1:31" ht="30" customHeight="1" x14ac:dyDescent="0.15">
      <c r="A309" s="213"/>
      <c r="B309" s="117"/>
      <c r="D309" s="193"/>
      <c r="E309" s="238"/>
      <c r="F309" s="215"/>
      <c r="G309" s="216"/>
      <c r="H309" s="249"/>
      <c r="I309" s="250"/>
      <c r="J309" s="251"/>
      <c r="K309" s="252"/>
      <c r="L309" s="219" t="s">
        <v>98</v>
      </c>
      <c r="M309" s="220" t="s">
        <v>261</v>
      </c>
      <c r="N309" s="221"/>
      <c r="O309" s="222"/>
      <c r="P309" s="2"/>
      <c r="Q309" s="8"/>
      <c r="R309" s="9"/>
      <c r="S309" s="9"/>
      <c r="T309" s="9"/>
      <c r="U309" s="9"/>
      <c r="V309" s="9"/>
      <c r="W309" s="9"/>
      <c r="X309" s="9"/>
      <c r="Y309" s="10"/>
      <c r="Z309" s="117"/>
      <c r="AB309" s="223">
        <f t="shared" si="26"/>
        <v>0</v>
      </c>
      <c r="AC309" s="224"/>
      <c r="AD309" s="223" t="b">
        <f t="shared" si="25"/>
        <v>0</v>
      </c>
      <c r="AE309" s="212" t="b">
        <f t="shared" si="21"/>
        <v>0</v>
      </c>
    </row>
    <row r="310" spans="1:31" ht="30" customHeight="1" x14ac:dyDescent="0.15">
      <c r="A310" s="213"/>
      <c r="B310" s="117"/>
      <c r="D310" s="193"/>
      <c r="E310" s="238"/>
      <c r="F310" s="215"/>
      <c r="G310" s="216"/>
      <c r="H310" s="244" t="s">
        <v>96</v>
      </c>
      <c r="I310" s="231" t="s">
        <v>153</v>
      </c>
      <c r="J310" s="232"/>
      <c r="K310" s="233"/>
      <c r="L310" s="244" t="s">
        <v>95</v>
      </c>
      <c r="M310" s="231" t="s">
        <v>153</v>
      </c>
      <c r="N310" s="232"/>
      <c r="O310" s="233"/>
      <c r="P310" s="5"/>
      <c r="Q310" s="11"/>
      <c r="R310" s="12"/>
      <c r="S310" s="12"/>
      <c r="T310" s="12"/>
      <c r="U310" s="12"/>
      <c r="V310" s="12"/>
      <c r="W310" s="12"/>
      <c r="X310" s="12"/>
      <c r="Y310" s="13"/>
      <c r="Z310" s="117"/>
      <c r="AB310" s="223">
        <f t="shared" si="26"/>
        <v>0</v>
      </c>
      <c r="AC310" s="224"/>
      <c r="AD310" s="223" t="b">
        <f t="shared" si="25"/>
        <v>0</v>
      </c>
      <c r="AE310" s="212" t="b">
        <f t="shared" si="21"/>
        <v>0</v>
      </c>
    </row>
    <row r="311" spans="1:31" ht="30" customHeight="1" x14ac:dyDescent="0.15">
      <c r="A311" s="192">
        <f>IFERROR(IF(OR(AND($AB311&lt;&gt;0,$AC311=0), AND($AB311=0,$AC311&lt;&gt;0)),1001,0),3)</f>
        <v>0</v>
      </c>
      <c r="B311" s="273"/>
      <c r="D311" s="193"/>
      <c r="E311" s="234" t="s">
        <v>112</v>
      </c>
      <c r="F311" s="202" t="s">
        <v>78</v>
      </c>
      <c r="G311" s="203"/>
      <c r="H311" s="206" t="s">
        <v>95</v>
      </c>
      <c r="I311" s="207" t="s">
        <v>154</v>
      </c>
      <c r="J311" s="208"/>
      <c r="K311" s="209"/>
      <c r="L311" s="206" t="s">
        <v>95</v>
      </c>
      <c r="M311" s="207" t="s">
        <v>262</v>
      </c>
      <c r="N311" s="208"/>
      <c r="O311" s="209"/>
      <c r="P311" s="1"/>
      <c r="Q311" s="14"/>
      <c r="R311" s="15"/>
      <c r="S311" s="15"/>
      <c r="T311" s="15"/>
      <c r="U311" s="15"/>
      <c r="V311" s="15"/>
      <c r="W311" s="15"/>
      <c r="X311" s="15"/>
      <c r="Y311" s="16"/>
      <c r="Z311" s="117"/>
      <c r="AB311" s="210">
        <f>COUNTIF($AB$198:$AB$209,$E311)</f>
        <v>0</v>
      </c>
      <c r="AC311" s="211">
        <f>COUNTIF($P311:$P315,"○")</f>
        <v>0</v>
      </c>
      <c r="AD311" s="212" t="b">
        <f>AND($AB311&lt;&gt;0,$AC311=0)</f>
        <v>0</v>
      </c>
      <c r="AE311" s="212" t="b">
        <f t="shared" si="21"/>
        <v>0</v>
      </c>
    </row>
    <row r="312" spans="1:31" ht="30" customHeight="1" x14ac:dyDescent="0.15">
      <c r="A312" s="213"/>
      <c r="B312" s="117"/>
      <c r="D312" s="193"/>
      <c r="E312" s="238"/>
      <c r="F312" s="215"/>
      <c r="G312" s="216"/>
      <c r="H312" s="219" t="s">
        <v>96</v>
      </c>
      <c r="I312" s="220" t="s">
        <v>155</v>
      </c>
      <c r="J312" s="221"/>
      <c r="K312" s="222"/>
      <c r="L312" s="219" t="s">
        <v>95</v>
      </c>
      <c r="M312" s="220" t="s">
        <v>155</v>
      </c>
      <c r="N312" s="221"/>
      <c r="O312" s="222"/>
      <c r="P312" s="2"/>
      <c r="Q312" s="8"/>
      <c r="R312" s="9"/>
      <c r="S312" s="9"/>
      <c r="T312" s="9"/>
      <c r="U312" s="9"/>
      <c r="V312" s="9"/>
      <c r="W312" s="9"/>
      <c r="X312" s="9"/>
      <c r="Y312" s="10"/>
      <c r="Z312" s="117"/>
      <c r="AB312" s="223">
        <f t="shared" ref="AB312:AB315" si="27">AB311</f>
        <v>0</v>
      </c>
      <c r="AC312" s="224"/>
      <c r="AD312" s="223" t="b">
        <f t="shared" si="25"/>
        <v>0</v>
      </c>
      <c r="AE312" s="212" t="b">
        <f t="shared" si="21"/>
        <v>0</v>
      </c>
    </row>
    <row r="313" spans="1:31" ht="30" customHeight="1" x14ac:dyDescent="0.15">
      <c r="A313" s="213"/>
      <c r="B313" s="117"/>
      <c r="D313" s="193"/>
      <c r="E313" s="238"/>
      <c r="F313" s="215"/>
      <c r="G313" s="216"/>
      <c r="H313" s="219" t="s">
        <v>97</v>
      </c>
      <c r="I313" s="220" t="s">
        <v>156</v>
      </c>
      <c r="J313" s="221"/>
      <c r="K313" s="222"/>
      <c r="L313" s="219" t="s">
        <v>95</v>
      </c>
      <c r="M313" s="220" t="s">
        <v>156</v>
      </c>
      <c r="N313" s="221"/>
      <c r="O313" s="222"/>
      <c r="P313" s="2"/>
      <c r="Q313" s="8"/>
      <c r="R313" s="9"/>
      <c r="S313" s="9"/>
      <c r="T313" s="9"/>
      <c r="U313" s="9"/>
      <c r="V313" s="9"/>
      <c r="W313" s="9"/>
      <c r="X313" s="9"/>
      <c r="Y313" s="10"/>
      <c r="Z313" s="117"/>
      <c r="AB313" s="223">
        <f t="shared" si="27"/>
        <v>0</v>
      </c>
      <c r="AC313" s="224"/>
      <c r="AD313" s="223" t="b">
        <f t="shared" si="25"/>
        <v>0</v>
      </c>
      <c r="AE313" s="212" t="b">
        <f t="shared" si="21"/>
        <v>0</v>
      </c>
    </row>
    <row r="314" spans="1:31" ht="30" customHeight="1" x14ac:dyDescent="0.15">
      <c r="A314" s="213"/>
      <c r="B314" s="117"/>
      <c r="D314" s="193"/>
      <c r="E314" s="238"/>
      <c r="F314" s="215"/>
      <c r="G314" s="216"/>
      <c r="H314" s="219" t="s">
        <v>98</v>
      </c>
      <c r="I314" s="220" t="s">
        <v>157</v>
      </c>
      <c r="J314" s="221"/>
      <c r="K314" s="222"/>
      <c r="L314" s="219" t="s">
        <v>95</v>
      </c>
      <c r="M314" s="220" t="s">
        <v>157</v>
      </c>
      <c r="N314" s="221"/>
      <c r="O314" s="222"/>
      <c r="P314" s="2"/>
      <c r="Q314" s="8"/>
      <c r="R314" s="9"/>
      <c r="S314" s="9"/>
      <c r="T314" s="9"/>
      <c r="U314" s="9"/>
      <c r="V314" s="9"/>
      <c r="W314" s="9"/>
      <c r="X314" s="9"/>
      <c r="Y314" s="10"/>
      <c r="Z314" s="117"/>
      <c r="AB314" s="223">
        <f t="shared" si="27"/>
        <v>0</v>
      </c>
      <c r="AC314" s="224"/>
      <c r="AD314" s="223" t="b">
        <f t="shared" si="25"/>
        <v>0</v>
      </c>
      <c r="AE314" s="212" t="b">
        <f t="shared" si="21"/>
        <v>0</v>
      </c>
    </row>
    <row r="315" spans="1:31" ht="30" customHeight="1" x14ac:dyDescent="0.15">
      <c r="A315" s="213"/>
      <c r="B315" s="117"/>
      <c r="D315" s="193"/>
      <c r="E315" s="241"/>
      <c r="F315" s="226"/>
      <c r="G315" s="227"/>
      <c r="H315" s="230" t="s">
        <v>99</v>
      </c>
      <c r="I315" s="231" t="s">
        <v>158</v>
      </c>
      <c r="J315" s="232"/>
      <c r="K315" s="233"/>
      <c r="L315" s="230" t="s">
        <v>95</v>
      </c>
      <c r="M315" s="231" t="s">
        <v>263</v>
      </c>
      <c r="N315" s="232"/>
      <c r="O315" s="233"/>
      <c r="P315" s="3"/>
      <c r="Q315" s="11"/>
      <c r="R315" s="12"/>
      <c r="S315" s="12"/>
      <c r="T315" s="12"/>
      <c r="U315" s="12"/>
      <c r="V315" s="12"/>
      <c r="W315" s="12"/>
      <c r="X315" s="12"/>
      <c r="Y315" s="13"/>
      <c r="Z315" s="117"/>
      <c r="AB315" s="223">
        <f t="shared" si="27"/>
        <v>0</v>
      </c>
      <c r="AC315" s="224"/>
      <c r="AD315" s="223" t="b">
        <f t="shared" si="25"/>
        <v>0</v>
      </c>
      <c r="AE315" s="212" t="b">
        <f t="shared" si="21"/>
        <v>0</v>
      </c>
    </row>
    <row r="316" spans="1:31" ht="30" customHeight="1" x14ac:dyDescent="0.15">
      <c r="A316" s="192">
        <f>IFERROR(IF(OR(AND($AB316&lt;&gt;0,$AC316=0), AND($AB316=0,$AC316&lt;&gt;0)),1001,0),3)</f>
        <v>0</v>
      </c>
      <c r="B316" s="273"/>
      <c r="D316" s="193"/>
      <c r="E316" s="238" t="s">
        <v>113</v>
      </c>
      <c r="F316" s="215" t="s">
        <v>79</v>
      </c>
      <c r="G316" s="216"/>
      <c r="H316" s="204" t="s">
        <v>95</v>
      </c>
      <c r="I316" s="202" t="s">
        <v>159</v>
      </c>
      <c r="J316" s="205"/>
      <c r="K316" s="203"/>
      <c r="L316" s="237" t="s">
        <v>95</v>
      </c>
      <c r="M316" s="207" t="s">
        <v>264</v>
      </c>
      <c r="N316" s="208"/>
      <c r="O316" s="209"/>
      <c r="P316" s="2"/>
      <c r="Q316" s="14"/>
      <c r="R316" s="15"/>
      <c r="S316" s="15"/>
      <c r="T316" s="15"/>
      <c r="U316" s="15"/>
      <c r="V316" s="15"/>
      <c r="W316" s="15"/>
      <c r="X316" s="15"/>
      <c r="Y316" s="16"/>
      <c r="Z316" s="117"/>
      <c r="AB316" s="210">
        <f>COUNTIF($AB$198:$AB$209,$E316)</f>
        <v>0</v>
      </c>
      <c r="AC316" s="211">
        <f>COUNTIF($P316:$P322,"○")</f>
        <v>0</v>
      </c>
      <c r="AD316" s="212" t="b">
        <f>AND($AB316&lt;&gt;0,$AC316=0)</f>
        <v>0</v>
      </c>
      <c r="AE316" s="212" t="b">
        <f t="shared" si="21"/>
        <v>0</v>
      </c>
    </row>
    <row r="317" spans="1:31" ht="30" customHeight="1" x14ac:dyDescent="0.15">
      <c r="A317" s="213"/>
      <c r="B317" s="117"/>
      <c r="D317" s="193"/>
      <c r="E317" s="238"/>
      <c r="F317" s="215"/>
      <c r="G317" s="216"/>
      <c r="H317" s="249"/>
      <c r="I317" s="250"/>
      <c r="J317" s="251"/>
      <c r="K317" s="252"/>
      <c r="L317" s="219" t="s">
        <v>96</v>
      </c>
      <c r="M317" s="220" t="s">
        <v>265</v>
      </c>
      <c r="N317" s="221"/>
      <c r="O317" s="222"/>
      <c r="P317" s="2"/>
      <c r="Q317" s="8"/>
      <c r="R317" s="9"/>
      <c r="S317" s="9"/>
      <c r="T317" s="9"/>
      <c r="U317" s="9"/>
      <c r="V317" s="9"/>
      <c r="W317" s="9"/>
      <c r="X317" s="9"/>
      <c r="Y317" s="10"/>
      <c r="Z317" s="117"/>
      <c r="AB317" s="223">
        <f t="shared" ref="AB317:AB322" si="28">AB316</f>
        <v>0</v>
      </c>
      <c r="AC317" s="224"/>
      <c r="AD317" s="223" t="b">
        <f t="shared" si="25"/>
        <v>0</v>
      </c>
      <c r="AE317" s="212" t="b">
        <f t="shared" si="21"/>
        <v>0</v>
      </c>
    </row>
    <row r="318" spans="1:31" ht="30" customHeight="1" x14ac:dyDescent="0.15">
      <c r="A318" s="213"/>
      <c r="B318" s="117"/>
      <c r="D318" s="193"/>
      <c r="E318" s="238"/>
      <c r="F318" s="215"/>
      <c r="G318" s="216"/>
      <c r="H318" s="245" t="s">
        <v>96</v>
      </c>
      <c r="I318" s="246" t="s">
        <v>160</v>
      </c>
      <c r="J318" s="247"/>
      <c r="K318" s="248"/>
      <c r="L318" s="219" t="s">
        <v>95</v>
      </c>
      <c r="M318" s="220" t="s">
        <v>266</v>
      </c>
      <c r="N318" s="221"/>
      <c r="O318" s="222"/>
      <c r="P318" s="2"/>
      <c r="Q318" s="8"/>
      <c r="R318" s="9"/>
      <c r="S318" s="9"/>
      <c r="T318" s="9"/>
      <c r="U318" s="9"/>
      <c r="V318" s="9"/>
      <c r="W318" s="9"/>
      <c r="X318" s="9"/>
      <c r="Y318" s="10"/>
      <c r="Z318" s="117"/>
      <c r="AB318" s="223">
        <f t="shared" si="28"/>
        <v>0</v>
      </c>
      <c r="AC318" s="224"/>
      <c r="AD318" s="223" t="b">
        <f t="shared" si="25"/>
        <v>0</v>
      </c>
      <c r="AE318" s="212" t="b">
        <f t="shared" si="21"/>
        <v>0</v>
      </c>
    </row>
    <row r="319" spans="1:31" ht="45" customHeight="1" x14ac:dyDescent="0.15">
      <c r="A319" s="213"/>
      <c r="B319" s="117"/>
      <c r="D319" s="193"/>
      <c r="E319" s="238"/>
      <c r="F319" s="215"/>
      <c r="G319" s="216"/>
      <c r="H319" s="217"/>
      <c r="I319" s="215"/>
      <c r="J319" s="218"/>
      <c r="K319" s="216"/>
      <c r="L319" s="219" t="s">
        <v>96</v>
      </c>
      <c r="M319" s="220" t="s">
        <v>267</v>
      </c>
      <c r="N319" s="221"/>
      <c r="O319" s="222"/>
      <c r="P319" s="2"/>
      <c r="Q319" s="8"/>
      <c r="R319" s="9"/>
      <c r="S319" s="9"/>
      <c r="T319" s="9"/>
      <c r="U319" s="9"/>
      <c r="V319" s="9"/>
      <c r="W319" s="9"/>
      <c r="X319" s="9"/>
      <c r="Y319" s="10"/>
      <c r="Z319" s="117"/>
      <c r="AB319" s="223">
        <f t="shared" si="28"/>
        <v>0</v>
      </c>
      <c r="AC319" s="224"/>
      <c r="AD319" s="223" t="b">
        <f t="shared" si="25"/>
        <v>0</v>
      </c>
      <c r="AE319" s="212" t="b">
        <f t="shared" si="21"/>
        <v>0</v>
      </c>
    </row>
    <row r="320" spans="1:31" ht="30" customHeight="1" x14ac:dyDescent="0.15">
      <c r="A320" s="213"/>
      <c r="B320" s="117"/>
      <c r="D320" s="193"/>
      <c r="E320" s="238"/>
      <c r="F320" s="215"/>
      <c r="G320" s="216"/>
      <c r="H320" s="249"/>
      <c r="I320" s="250"/>
      <c r="J320" s="251"/>
      <c r="K320" s="252"/>
      <c r="L320" s="219" t="s">
        <v>97</v>
      </c>
      <c r="M320" s="220" t="s">
        <v>268</v>
      </c>
      <c r="N320" s="221"/>
      <c r="O320" s="222"/>
      <c r="P320" s="2"/>
      <c r="Q320" s="8"/>
      <c r="R320" s="9"/>
      <c r="S320" s="9"/>
      <c r="T320" s="9"/>
      <c r="U320" s="9"/>
      <c r="V320" s="9"/>
      <c r="W320" s="9"/>
      <c r="X320" s="9"/>
      <c r="Y320" s="10"/>
      <c r="Z320" s="117"/>
      <c r="AB320" s="223">
        <f t="shared" si="28"/>
        <v>0</v>
      </c>
      <c r="AC320" s="224"/>
      <c r="AD320" s="223" t="b">
        <f t="shared" si="25"/>
        <v>0</v>
      </c>
      <c r="AE320" s="212" t="b">
        <f t="shared" si="21"/>
        <v>0</v>
      </c>
    </row>
    <row r="321" spans="1:31" ht="30" customHeight="1" x14ac:dyDescent="0.15">
      <c r="A321" s="213"/>
      <c r="B321" s="117"/>
      <c r="D321" s="193"/>
      <c r="E321" s="238"/>
      <c r="F321" s="215"/>
      <c r="G321" s="216"/>
      <c r="H321" s="219" t="s">
        <v>97</v>
      </c>
      <c r="I321" s="220" t="s">
        <v>161</v>
      </c>
      <c r="J321" s="221"/>
      <c r="K321" s="222"/>
      <c r="L321" s="219" t="s">
        <v>95</v>
      </c>
      <c r="M321" s="220" t="s">
        <v>161</v>
      </c>
      <c r="N321" s="221"/>
      <c r="O321" s="222"/>
      <c r="P321" s="2"/>
      <c r="Q321" s="8"/>
      <c r="R321" s="9"/>
      <c r="S321" s="9"/>
      <c r="T321" s="9"/>
      <c r="U321" s="9"/>
      <c r="V321" s="9"/>
      <c r="W321" s="9"/>
      <c r="X321" s="9"/>
      <c r="Y321" s="10"/>
      <c r="Z321" s="117"/>
      <c r="AB321" s="223">
        <f t="shared" si="28"/>
        <v>0</v>
      </c>
      <c r="AC321" s="224"/>
      <c r="AD321" s="223" t="b">
        <f t="shared" si="25"/>
        <v>0</v>
      </c>
      <c r="AE321" s="212" t="b">
        <f t="shared" si="21"/>
        <v>0</v>
      </c>
    </row>
    <row r="322" spans="1:31" ht="30" customHeight="1" x14ac:dyDescent="0.15">
      <c r="A322" s="213"/>
      <c r="B322" s="117"/>
      <c r="D322" s="193"/>
      <c r="E322" s="238"/>
      <c r="F322" s="215"/>
      <c r="G322" s="216"/>
      <c r="H322" s="244" t="s">
        <v>98</v>
      </c>
      <c r="I322" s="231" t="s">
        <v>162</v>
      </c>
      <c r="J322" s="232"/>
      <c r="K322" s="233"/>
      <c r="L322" s="244" t="s">
        <v>95</v>
      </c>
      <c r="M322" s="231" t="s">
        <v>269</v>
      </c>
      <c r="N322" s="232"/>
      <c r="O322" s="233"/>
      <c r="P322" s="5"/>
      <c r="Q322" s="11"/>
      <c r="R322" s="12"/>
      <c r="S322" s="12"/>
      <c r="T322" s="12"/>
      <c r="U322" s="12"/>
      <c r="V322" s="12"/>
      <c r="W322" s="12"/>
      <c r="X322" s="12"/>
      <c r="Y322" s="13"/>
      <c r="Z322" s="117"/>
      <c r="AB322" s="223">
        <f t="shared" si="28"/>
        <v>0</v>
      </c>
      <c r="AC322" s="224"/>
      <c r="AD322" s="223" t="b">
        <f t="shared" si="25"/>
        <v>0</v>
      </c>
      <c r="AE322" s="212" t="b">
        <f t="shared" si="21"/>
        <v>0</v>
      </c>
    </row>
    <row r="323" spans="1:31" ht="30" customHeight="1" x14ac:dyDescent="0.15">
      <c r="A323" s="192">
        <f>IFERROR(IF(OR(AND($AB323&lt;&gt;0,$AC323=0), AND($AB323=0,$AC323&lt;&gt;0)),1001,0),3)</f>
        <v>0</v>
      </c>
      <c r="B323" s="273"/>
      <c r="D323" s="193"/>
      <c r="E323" s="234" t="s">
        <v>114</v>
      </c>
      <c r="F323" s="235" t="s">
        <v>80</v>
      </c>
      <c r="G323" s="236"/>
      <c r="H323" s="204" t="s">
        <v>95</v>
      </c>
      <c r="I323" s="202" t="s">
        <v>80</v>
      </c>
      <c r="J323" s="205"/>
      <c r="K323" s="203"/>
      <c r="L323" s="206" t="s">
        <v>95</v>
      </c>
      <c r="M323" s="207" t="s">
        <v>270</v>
      </c>
      <c r="N323" s="208"/>
      <c r="O323" s="209"/>
      <c r="P323" s="1"/>
      <c r="Q323" s="14"/>
      <c r="R323" s="15"/>
      <c r="S323" s="15"/>
      <c r="T323" s="15"/>
      <c r="U323" s="15"/>
      <c r="V323" s="15"/>
      <c r="W323" s="15"/>
      <c r="X323" s="15"/>
      <c r="Y323" s="16"/>
      <c r="Z323" s="117"/>
      <c r="AB323" s="210">
        <f>COUNTIF($AB$198:$AB$209,$E323)</f>
        <v>0</v>
      </c>
      <c r="AC323" s="211">
        <f>COUNTIF($P323:$P332,"○")</f>
        <v>0</v>
      </c>
      <c r="AD323" s="212" t="b">
        <f>AND($AB323&lt;&gt;0,$AC323=0)</f>
        <v>0</v>
      </c>
      <c r="AE323" s="212" t="b">
        <f t="shared" si="21"/>
        <v>0</v>
      </c>
    </row>
    <row r="324" spans="1:31" ht="30" customHeight="1" x14ac:dyDescent="0.15">
      <c r="A324" s="213"/>
      <c r="B324" s="117"/>
      <c r="D324" s="193"/>
      <c r="E324" s="238"/>
      <c r="F324" s="239"/>
      <c r="G324" s="240"/>
      <c r="H324" s="217"/>
      <c r="I324" s="215"/>
      <c r="J324" s="218"/>
      <c r="K324" s="216"/>
      <c r="L324" s="219" t="s">
        <v>96</v>
      </c>
      <c r="M324" s="220" t="s">
        <v>271</v>
      </c>
      <c r="N324" s="221"/>
      <c r="O324" s="222"/>
      <c r="P324" s="2"/>
      <c r="Q324" s="8"/>
      <c r="R324" s="9"/>
      <c r="S324" s="9"/>
      <c r="T324" s="9"/>
      <c r="U324" s="9"/>
      <c r="V324" s="9"/>
      <c r="W324" s="9"/>
      <c r="X324" s="9"/>
      <c r="Y324" s="10"/>
      <c r="Z324" s="117"/>
      <c r="AB324" s="223">
        <f t="shared" ref="AB324:AB332" si="29">AB323</f>
        <v>0</v>
      </c>
      <c r="AC324" s="224"/>
      <c r="AD324" s="223" t="b">
        <f t="shared" si="25"/>
        <v>0</v>
      </c>
      <c r="AE324" s="212" t="b">
        <f t="shared" si="21"/>
        <v>0</v>
      </c>
    </row>
    <row r="325" spans="1:31" ht="30" customHeight="1" x14ac:dyDescent="0.15">
      <c r="A325" s="264">
        <f>IFERROR(IF(AND($P325="○",TRIM($Q325)=""),1001,0),3)</f>
        <v>0</v>
      </c>
      <c r="B325" s="273"/>
      <c r="D325" s="193"/>
      <c r="E325" s="238"/>
      <c r="F325" s="239"/>
      <c r="G325" s="240"/>
      <c r="H325" s="217"/>
      <c r="I325" s="215"/>
      <c r="J325" s="218"/>
      <c r="K325" s="216"/>
      <c r="L325" s="219" t="s">
        <v>97</v>
      </c>
      <c r="M325" s="220" t="s">
        <v>475</v>
      </c>
      <c r="N325" s="221"/>
      <c r="O325" s="222"/>
      <c r="P325" s="2"/>
      <c r="Q325" s="8"/>
      <c r="R325" s="9"/>
      <c r="S325" s="9"/>
      <c r="T325" s="9"/>
      <c r="U325" s="9"/>
      <c r="V325" s="9"/>
      <c r="W325" s="9"/>
      <c r="X325" s="9"/>
      <c r="Y325" s="10"/>
      <c r="Z325" s="117"/>
      <c r="AB325" s="223">
        <f t="shared" si="29"/>
        <v>0</v>
      </c>
      <c r="AC325" s="224"/>
      <c r="AD325" s="223" t="b">
        <f t="shared" si="25"/>
        <v>0</v>
      </c>
      <c r="AE325" s="212" t="b">
        <f t="shared" si="21"/>
        <v>0</v>
      </c>
    </row>
    <row r="326" spans="1:31" ht="30" customHeight="1" x14ac:dyDescent="0.15">
      <c r="A326" s="213"/>
      <c r="B326" s="117"/>
      <c r="D326" s="193"/>
      <c r="E326" s="238"/>
      <c r="F326" s="239"/>
      <c r="G326" s="240"/>
      <c r="H326" s="217"/>
      <c r="I326" s="215"/>
      <c r="J326" s="218"/>
      <c r="K326" s="216"/>
      <c r="L326" s="219" t="s">
        <v>98</v>
      </c>
      <c r="M326" s="220" t="s">
        <v>272</v>
      </c>
      <c r="N326" s="221"/>
      <c r="O326" s="222"/>
      <c r="P326" s="2"/>
      <c r="Q326" s="8"/>
      <c r="R326" s="9"/>
      <c r="S326" s="9"/>
      <c r="T326" s="9"/>
      <c r="U326" s="9"/>
      <c r="V326" s="9"/>
      <c r="W326" s="9"/>
      <c r="X326" s="9"/>
      <c r="Y326" s="10"/>
      <c r="Z326" s="117"/>
      <c r="AB326" s="223">
        <f t="shared" si="29"/>
        <v>0</v>
      </c>
      <c r="AC326" s="224"/>
      <c r="AD326" s="223" t="b">
        <f t="shared" si="25"/>
        <v>0</v>
      </c>
      <c r="AE326" s="212" t="b">
        <f t="shared" si="21"/>
        <v>0</v>
      </c>
    </row>
    <row r="327" spans="1:31" ht="30" customHeight="1" x14ac:dyDescent="0.15">
      <c r="A327" s="213"/>
      <c r="B327" s="117"/>
      <c r="D327" s="193"/>
      <c r="E327" s="238"/>
      <c r="F327" s="239"/>
      <c r="G327" s="240"/>
      <c r="H327" s="217"/>
      <c r="I327" s="215"/>
      <c r="J327" s="218"/>
      <c r="K327" s="216"/>
      <c r="L327" s="219" t="s">
        <v>99</v>
      </c>
      <c r="M327" s="220" t="s">
        <v>273</v>
      </c>
      <c r="N327" s="221"/>
      <c r="O327" s="222"/>
      <c r="P327" s="2"/>
      <c r="Q327" s="8"/>
      <c r="R327" s="9"/>
      <c r="S327" s="9"/>
      <c r="T327" s="9"/>
      <c r="U327" s="9"/>
      <c r="V327" s="9"/>
      <c r="W327" s="9"/>
      <c r="X327" s="9"/>
      <c r="Y327" s="10"/>
      <c r="Z327" s="117"/>
      <c r="AB327" s="223">
        <f t="shared" si="29"/>
        <v>0</v>
      </c>
      <c r="AC327" s="224"/>
      <c r="AD327" s="223" t="b">
        <f t="shared" si="25"/>
        <v>0</v>
      </c>
      <c r="AE327" s="212" t="b">
        <f t="shared" si="21"/>
        <v>0</v>
      </c>
    </row>
    <row r="328" spans="1:31" ht="30" customHeight="1" x14ac:dyDescent="0.15">
      <c r="A328" s="213"/>
      <c r="B328" s="117"/>
      <c r="D328" s="193"/>
      <c r="E328" s="238"/>
      <c r="F328" s="239"/>
      <c r="G328" s="240"/>
      <c r="H328" s="217"/>
      <c r="I328" s="215"/>
      <c r="J328" s="218"/>
      <c r="K328" s="216"/>
      <c r="L328" s="219" t="s">
        <v>100</v>
      </c>
      <c r="M328" s="220" t="s">
        <v>274</v>
      </c>
      <c r="N328" s="221"/>
      <c r="O328" s="222"/>
      <c r="P328" s="2"/>
      <c r="Q328" s="8"/>
      <c r="R328" s="9"/>
      <c r="S328" s="9"/>
      <c r="T328" s="9"/>
      <c r="U328" s="9"/>
      <c r="V328" s="9"/>
      <c r="W328" s="9"/>
      <c r="X328" s="9"/>
      <c r="Y328" s="10"/>
      <c r="Z328" s="117"/>
      <c r="AB328" s="223">
        <f t="shared" si="29"/>
        <v>0</v>
      </c>
      <c r="AC328" s="224"/>
      <c r="AD328" s="223" t="b">
        <f t="shared" si="25"/>
        <v>0</v>
      </c>
      <c r="AE328" s="212" t="b">
        <f t="shared" si="21"/>
        <v>0</v>
      </c>
    </row>
    <row r="329" spans="1:31" ht="30" customHeight="1" x14ac:dyDescent="0.15">
      <c r="A329" s="213"/>
      <c r="B329" s="117"/>
      <c r="D329" s="193"/>
      <c r="E329" s="238"/>
      <c r="F329" s="239"/>
      <c r="G329" s="240"/>
      <c r="H329" s="217"/>
      <c r="I329" s="215"/>
      <c r="J329" s="218"/>
      <c r="K329" s="216"/>
      <c r="L329" s="219" t="s">
        <v>101</v>
      </c>
      <c r="M329" s="220" t="s">
        <v>275</v>
      </c>
      <c r="N329" s="221"/>
      <c r="O329" s="222"/>
      <c r="P329" s="2"/>
      <c r="Q329" s="8"/>
      <c r="R329" s="9"/>
      <c r="S329" s="9"/>
      <c r="T329" s="9"/>
      <c r="U329" s="9"/>
      <c r="V329" s="9"/>
      <c r="W329" s="9"/>
      <c r="X329" s="9"/>
      <c r="Y329" s="10"/>
      <c r="Z329" s="117"/>
      <c r="AB329" s="223">
        <f t="shared" si="29"/>
        <v>0</v>
      </c>
      <c r="AC329" s="224"/>
      <c r="AD329" s="223" t="b">
        <f t="shared" si="25"/>
        <v>0</v>
      </c>
      <c r="AE329" s="212" t="b">
        <f t="shared" si="21"/>
        <v>0</v>
      </c>
    </row>
    <row r="330" spans="1:31" ht="30" customHeight="1" x14ac:dyDescent="0.15">
      <c r="A330" s="213"/>
      <c r="B330" s="117"/>
      <c r="D330" s="193"/>
      <c r="E330" s="238"/>
      <c r="F330" s="239"/>
      <c r="G330" s="240"/>
      <c r="H330" s="249"/>
      <c r="I330" s="250"/>
      <c r="J330" s="251"/>
      <c r="K330" s="252"/>
      <c r="L330" s="219" t="s">
        <v>102</v>
      </c>
      <c r="M330" s="220" t="s">
        <v>276</v>
      </c>
      <c r="N330" s="221"/>
      <c r="O330" s="222"/>
      <c r="P330" s="2"/>
      <c r="Q330" s="8"/>
      <c r="R330" s="9"/>
      <c r="S330" s="9"/>
      <c r="T330" s="9"/>
      <c r="U330" s="9"/>
      <c r="V330" s="9"/>
      <c r="W330" s="9"/>
      <c r="X330" s="9"/>
      <c r="Y330" s="10"/>
      <c r="Z330" s="117"/>
      <c r="AB330" s="223">
        <f t="shared" si="29"/>
        <v>0</v>
      </c>
      <c r="AC330" s="224"/>
      <c r="AD330" s="223" t="b">
        <f t="shared" si="25"/>
        <v>0</v>
      </c>
      <c r="AE330" s="212" t="b">
        <f t="shared" si="21"/>
        <v>0</v>
      </c>
    </row>
    <row r="331" spans="1:31" ht="30" customHeight="1" x14ac:dyDescent="0.15">
      <c r="A331" s="213"/>
      <c r="B331" s="117"/>
      <c r="D331" s="193"/>
      <c r="E331" s="238"/>
      <c r="F331" s="239"/>
      <c r="G331" s="240"/>
      <c r="H331" s="245" t="s">
        <v>96</v>
      </c>
      <c r="I331" s="246" t="s">
        <v>163</v>
      </c>
      <c r="J331" s="247"/>
      <c r="K331" s="248"/>
      <c r="L331" s="219" t="s">
        <v>95</v>
      </c>
      <c r="M331" s="220" t="s">
        <v>277</v>
      </c>
      <c r="N331" s="221"/>
      <c r="O331" s="222"/>
      <c r="P331" s="2"/>
      <c r="Q331" s="8"/>
      <c r="R331" s="9"/>
      <c r="S331" s="9"/>
      <c r="T331" s="9"/>
      <c r="U331" s="9"/>
      <c r="V331" s="9"/>
      <c r="W331" s="9"/>
      <c r="X331" s="9"/>
      <c r="Y331" s="10"/>
      <c r="Z331" s="117"/>
      <c r="AB331" s="223">
        <f t="shared" si="29"/>
        <v>0</v>
      </c>
      <c r="AC331" s="224"/>
      <c r="AD331" s="223" t="b">
        <f t="shared" si="25"/>
        <v>0</v>
      </c>
      <c r="AE331" s="212" t="b">
        <f t="shared" si="21"/>
        <v>0</v>
      </c>
    </row>
    <row r="332" spans="1:31" ht="30" customHeight="1" x14ac:dyDescent="0.15">
      <c r="A332" s="213"/>
      <c r="B332" s="117"/>
      <c r="D332" s="193"/>
      <c r="E332" s="241"/>
      <c r="F332" s="242"/>
      <c r="G332" s="243"/>
      <c r="H332" s="228"/>
      <c r="I332" s="226"/>
      <c r="J332" s="229"/>
      <c r="K332" s="227"/>
      <c r="L332" s="230" t="s">
        <v>96</v>
      </c>
      <c r="M332" s="231" t="s">
        <v>278</v>
      </c>
      <c r="N332" s="232"/>
      <c r="O332" s="233"/>
      <c r="P332" s="3"/>
      <c r="Q332" s="11"/>
      <c r="R332" s="12"/>
      <c r="S332" s="12"/>
      <c r="T332" s="12"/>
      <c r="U332" s="12"/>
      <c r="V332" s="12"/>
      <c r="W332" s="12"/>
      <c r="X332" s="12"/>
      <c r="Y332" s="13"/>
      <c r="Z332" s="117"/>
      <c r="AB332" s="223">
        <f t="shared" si="29"/>
        <v>0</v>
      </c>
      <c r="AC332" s="224"/>
      <c r="AD332" s="223" t="b">
        <f t="shared" si="25"/>
        <v>0</v>
      </c>
      <c r="AE332" s="212" t="b">
        <f t="shared" si="21"/>
        <v>0</v>
      </c>
    </row>
    <row r="333" spans="1:31" ht="30" customHeight="1" x14ac:dyDescent="0.15">
      <c r="A333" s="192">
        <f>IFERROR(IF(OR(AND($AB333&lt;&gt;0,$AC333=0), AND($AB333=0,$AC333&lt;&gt;0)),1001,0),3)</f>
        <v>0</v>
      </c>
      <c r="B333" s="273"/>
      <c r="D333" s="193"/>
      <c r="E333" s="238" t="s">
        <v>115</v>
      </c>
      <c r="F333" s="239" t="s">
        <v>81</v>
      </c>
      <c r="G333" s="240"/>
      <c r="H333" s="204" t="s">
        <v>95</v>
      </c>
      <c r="I333" s="202" t="s">
        <v>81</v>
      </c>
      <c r="J333" s="205"/>
      <c r="K333" s="203"/>
      <c r="L333" s="237" t="s">
        <v>95</v>
      </c>
      <c r="M333" s="207" t="s">
        <v>279</v>
      </c>
      <c r="N333" s="208"/>
      <c r="O333" s="209"/>
      <c r="P333" s="2"/>
      <c r="Q333" s="14"/>
      <c r="R333" s="15"/>
      <c r="S333" s="15"/>
      <c r="T333" s="15"/>
      <c r="U333" s="15"/>
      <c r="V333" s="15"/>
      <c r="W333" s="15"/>
      <c r="X333" s="15"/>
      <c r="Y333" s="16"/>
      <c r="Z333" s="117"/>
      <c r="AB333" s="210">
        <f>COUNTIF($AB$198:$AB$209,$E333)</f>
        <v>0</v>
      </c>
      <c r="AC333" s="211">
        <f>COUNTIF($P333:$P340,"○")</f>
        <v>0</v>
      </c>
      <c r="AD333" s="212" t="b">
        <f>AND($AB333&lt;&gt;0,$AC333=0)</f>
        <v>0</v>
      </c>
      <c r="AE333" s="212" t="b">
        <f t="shared" si="21"/>
        <v>0</v>
      </c>
    </row>
    <row r="334" spans="1:31" ht="30" customHeight="1" x14ac:dyDescent="0.15">
      <c r="A334" s="213"/>
      <c r="B334" s="117"/>
      <c r="D334" s="193"/>
      <c r="E334" s="238"/>
      <c r="F334" s="239"/>
      <c r="G334" s="240"/>
      <c r="H334" s="217"/>
      <c r="I334" s="215"/>
      <c r="J334" s="218"/>
      <c r="K334" s="216"/>
      <c r="L334" s="219" t="s">
        <v>96</v>
      </c>
      <c r="M334" s="220" t="s">
        <v>280</v>
      </c>
      <c r="N334" s="221"/>
      <c r="O334" s="222"/>
      <c r="P334" s="2"/>
      <c r="Q334" s="8"/>
      <c r="R334" s="9"/>
      <c r="S334" s="9"/>
      <c r="T334" s="9"/>
      <c r="U334" s="9"/>
      <c r="V334" s="9"/>
      <c r="W334" s="9"/>
      <c r="X334" s="9"/>
      <c r="Y334" s="10"/>
      <c r="Z334" s="117"/>
      <c r="AB334" s="223">
        <f t="shared" ref="AB334:AB340" si="30">AB333</f>
        <v>0</v>
      </c>
      <c r="AC334" s="224"/>
      <c r="AD334" s="223" t="b">
        <f t="shared" si="25"/>
        <v>0</v>
      </c>
      <c r="AE334" s="212" t="b">
        <f t="shared" si="21"/>
        <v>0</v>
      </c>
    </row>
    <row r="335" spans="1:31" ht="30" customHeight="1" x14ac:dyDescent="0.15">
      <c r="A335" s="213"/>
      <c r="B335" s="117"/>
      <c r="D335" s="193"/>
      <c r="E335" s="238"/>
      <c r="F335" s="239"/>
      <c r="G335" s="240"/>
      <c r="H335" s="217"/>
      <c r="I335" s="215"/>
      <c r="J335" s="218"/>
      <c r="K335" s="216"/>
      <c r="L335" s="219" t="s">
        <v>97</v>
      </c>
      <c r="M335" s="220" t="s">
        <v>281</v>
      </c>
      <c r="N335" s="221"/>
      <c r="O335" s="222"/>
      <c r="P335" s="2"/>
      <c r="Q335" s="8"/>
      <c r="R335" s="9"/>
      <c r="S335" s="9"/>
      <c r="T335" s="9"/>
      <c r="U335" s="9"/>
      <c r="V335" s="9"/>
      <c r="W335" s="9"/>
      <c r="X335" s="9"/>
      <c r="Y335" s="10"/>
      <c r="Z335" s="117"/>
      <c r="AB335" s="223">
        <f t="shared" si="30"/>
        <v>0</v>
      </c>
      <c r="AC335" s="224"/>
      <c r="AD335" s="223" t="b">
        <f t="shared" si="25"/>
        <v>0</v>
      </c>
      <c r="AE335" s="212" t="b">
        <f t="shared" si="21"/>
        <v>0</v>
      </c>
    </row>
    <row r="336" spans="1:31" ht="30" customHeight="1" x14ac:dyDescent="0.15">
      <c r="A336" s="213"/>
      <c r="B336" s="117"/>
      <c r="D336" s="193"/>
      <c r="E336" s="238"/>
      <c r="F336" s="239"/>
      <c r="G336" s="240"/>
      <c r="H336" s="217"/>
      <c r="I336" s="215"/>
      <c r="J336" s="218"/>
      <c r="K336" s="216"/>
      <c r="L336" s="219" t="s">
        <v>98</v>
      </c>
      <c r="M336" s="220" t="s">
        <v>282</v>
      </c>
      <c r="N336" s="221"/>
      <c r="O336" s="222"/>
      <c r="P336" s="2"/>
      <c r="Q336" s="8"/>
      <c r="R336" s="9"/>
      <c r="S336" s="9"/>
      <c r="T336" s="9"/>
      <c r="U336" s="9"/>
      <c r="V336" s="9"/>
      <c r="W336" s="9"/>
      <c r="X336" s="9"/>
      <c r="Y336" s="10"/>
      <c r="Z336" s="117"/>
      <c r="AB336" s="223">
        <f t="shared" si="30"/>
        <v>0</v>
      </c>
      <c r="AC336" s="224"/>
      <c r="AD336" s="223" t="b">
        <f t="shared" si="25"/>
        <v>0</v>
      </c>
      <c r="AE336" s="212" t="b">
        <f t="shared" si="21"/>
        <v>0</v>
      </c>
    </row>
    <row r="337" spans="1:31" ht="30" customHeight="1" x14ac:dyDescent="0.15">
      <c r="A337" s="213"/>
      <c r="B337" s="117"/>
      <c r="D337" s="193"/>
      <c r="E337" s="238"/>
      <c r="F337" s="239"/>
      <c r="G337" s="240"/>
      <c r="H337" s="217"/>
      <c r="I337" s="215"/>
      <c r="J337" s="218"/>
      <c r="K337" s="216"/>
      <c r="L337" s="219" t="s">
        <v>99</v>
      </c>
      <c r="M337" s="220" t="s">
        <v>148</v>
      </c>
      <c r="N337" s="221"/>
      <c r="O337" s="222"/>
      <c r="P337" s="2"/>
      <c r="Q337" s="8"/>
      <c r="R337" s="9"/>
      <c r="S337" s="9"/>
      <c r="T337" s="9"/>
      <c r="U337" s="9"/>
      <c r="V337" s="9"/>
      <c r="W337" s="9"/>
      <c r="X337" s="9"/>
      <c r="Y337" s="10"/>
      <c r="Z337" s="117"/>
      <c r="AB337" s="223">
        <f t="shared" si="30"/>
        <v>0</v>
      </c>
      <c r="AC337" s="224"/>
      <c r="AD337" s="223" t="b">
        <f t="shared" si="25"/>
        <v>0</v>
      </c>
      <c r="AE337" s="212" t="b">
        <f t="shared" si="21"/>
        <v>0</v>
      </c>
    </row>
    <row r="338" spans="1:31" ht="30" customHeight="1" x14ac:dyDescent="0.15">
      <c r="A338" s="213"/>
      <c r="B338" s="117"/>
      <c r="D338" s="193"/>
      <c r="E338" s="238"/>
      <c r="F338" s="239"/>
      <c r="G338" s="240"/>
      <c r="H338" s="217"/>
      <c r="I338" s="215"/>
      <c r="J338" s="218"/>
      <c r="K338" s="216"/>
      <c r="L338" s="219" t="s">
        <v>100</v>
      </c>
      <c r="M338" s="220" t="s">
        <v>283</v>
      </c>
      <c r="N338" s="221"/>
      <c r="O338" s="222"/>
      <c r="P338" s="2"/>
      <c r="Q338" s="8"/>
      <c r="R338" s="9"/>
      <c r="S338" s="9"/>
      <c r="T338" s="9"/>
      <c r="U338" s="9"/>
      <c r="V338" s="9"/>
      <c r="W338" s="9"/>
      <c r="X338" s="9"/>
      <c r="Y338" s="10"/>
      <c r="Z338" s="117"/>
      <c r="AB338" s="223">
        <f t="shared" si="30"/>
        <v>0</v>
      </c>
      <c r="AC338" s="224"/>
      <c r="AD338" s="223" t="b">
        <f t="shared" si="25"/>
        <v>0</v>
      </c>
      <c r="AE338" s="212" t="b">
        <f t="shared" si="21"/>
        <v>0</v>
      </c>
    </row>
    <row r="339" spans="1:31" ht="30" customHeight="1" x14ac:dyDescent="0.15">
      <c r="A339" s="213"/>
      <c r="B339" s="117"/>
      <c r="D339" s="193"/>
      <c r="E339" s="238"/>
      <c r="F339" s="239"/>
      <c r="G339" s="240"/>
      <c r="H339" s="217"/>
      <c r="I339" s="215"/>
      <c r="J339" s="218"/>
      <c r="K339" s="216"/>
      <c r="L339" s="219" t="s">
        <v>101</v>
      </c>
      <c r="M339" s="220" t="s">
        <v>284</v>
      </c>
      <c r="N339" s="221"/>
      <c r="O339" s="222"/>
      <c r="P339" s="2"/>
      <c r="Q339" s="8"/>
      <c r="R339" s="9"/>
      <c r="S339" s="9"/>
      <c r="T339" s="9"/>
      <c r="U339" s="9"/>
      <c r="V339" s="9"/>
      <c r="W339" s="9"/>
      <c r="X339" s="9"/>
      <c r="Y339" s="10"/>
      <c r="Z339" s="117"/>
      <c r="AB339" s="223">
        <f t="shared" si="30"/>
        <v>0</v>
      </c>
      <c r="AC339" s="224"/>
      <c r="AD339" s="223" t="b">
        <f t="shared" si="25"/>
        <v>0</v>
      </c>
      <c r="AE339" s="212" t="b">
        <f t="shared" si="21"/>
        <v>0</v>
      </c>
    </row>
    <row r="340" spans="1:31" ht="30" customHeight="1" x14ac:dyDescent="0.15">
      <c r="A340" s="213"/>
      <c r="B340" s="117"/>
      <c r="D340" s="193"/>
      <c r="E340" s="238"/>
      <c r="F340" s="239"/>
      <c r="G340" s="240"/>
      <c r="H340" s="228"/>
      <c r="I340" s="226"/>
      <c r="J340" s="229"/>
      <c r="K340" s="227"/>
      <c r="L340" s="244" t="s">
        <v>102</v>
      </c>
      <c r="M340" s="231" t="s">
        <v>285</v>
      </c>
      <c r="N340" s="232"/>
      <c r="O340" s="233"/>
      <c r="P340" s="5"/>
      <c r="Q340" s="11"/>
      <c r="R340" s="12"/>
      <c r="S340" s="12"/>
      <c r="T340" s="12"/>
      <c r="U340" s="12"/>
      <c r="V340" s="12"/>
      <c r="W340" s="12"/>
      <c r="X340" s="12"/>
      <c r="Y340" s="13"/>
      <c r="Z340" s="117"/>
      <c r="AB340" s="223">
        <f t="shared" si="30"/>
        <v>0</v>
      </c>
      <c r="AC340" s="224"/>
      <c r="AD340" s="223" t="b">
        <f t="shared" si="25"/>
        <v>0</v>
      </c>
      <c r="AE340" s="212" t="b">
        <f t="shared" si="21"/>
        <v>0</v>
      </c>
    </row>
    <row r="341" spans="1:31" ht="30" customHeight="1" x14ac:dyDescent="0.15">
      <c r="A341" s="192">
        <f>IFERROR(IF(OR(AND($AB341&lt;&gt;0,$AC341=0), AND($AB341=0,$AC341&lt;&gt;0)),1001,0),3)</f>
        <v>0</v>
      </c>
      <c r="B341" s="273"/>
      <c r="D341" s="193"/>
      <c r="E341" s="234" t="s">
        <v>116</v>
      </c>
      <c r="F341" s="202" t="s">
        <v>82</v>
      </c>
      <c r="G341" s="203"/>
      <c r="H341" s="261" t="s">
        <v>95</v>
      </c>
      <c r="I341" s="202" t="s">
        <v>82</v>
      </c>
      <c r="J341" s="205"/>
      <c r="K341" s="203"/>
      <c r="L341" s="206" t="s">
        <v>95</v>
      </c>
      <c r="M341" s="207" t="s">
        <v>286</v>
      </c>
      <c r="N341" s="208"/>
      <c r="O341" s="209"/>
      <c r="P341" s="1"/>
      <c r="Q341" s="14"/>
      <c r="R341" s="15"/>
      <c r="S341" s="15"/>
      <c r="T341" s="15"/>
      <c r="U341" s="15"/>
      <c r="V341" s="15"/>
      <c r="W341" s="15"/>
      <c r="X341" s="15"/>
      <c r="Y341" s="16"/>
      <c r="Z341" s="117"/>
      <c r="AB341" s="210">
        <f>COUNTIF($AB$198:$AB$209,$E341)</f>
        <v>0</v>
      </c>
      <c r="AC341" s="211">
        <f>COUNTIF($P341:$P346,"○")</f>
        <v>0</v>
      </c>
      <c r="AD341" s="212" t="b">
        <f>AND($AB341&lt;&gt;0,$AC341=0)</f>
        <v>0</v>
      </c>
      <c r="AE341" s="212" t="b">
        <f t="shared" si="21"/>
        <v>0</v>
      </c>
    </row>
    <row r="342" spans="1:31" ht="30" customHeight="1" x14ac:dyDescent="0.15">
      <c r="A342" s="213"/>
      <c r="B342" s="117"/>
      <c r="D342" s="193"/>
      <c r="E342" s="238"/>
      <c r="F342" s="215"/>
      <c r="G342" s="216"/>
      <c r="H342" s="262"/>
      <c r="I342" s="215"/>
      <c r="J342" s="218"/>
      <c r="K342" s="216"/>
      <c r="L342" s="219" t="s">
        <v>96</v>
      </c>
      <c r="M342" s="220" t="s">
        <v>287</v>
      </c>
      <c r="N342" s="221"/>
      <c r="O342" s="222"/>
      <c r="P342" s="2"/>
      <c r="Q342" s="8"/>
      <c r="R342" s="9"/>
      <c r="S342" s="9"/>
      <c r="T342" s="9"/>
      <c r="U342" s="9"/>
      <c r="V342" s="9"/>
      <c r="W342" s="9"/>
      <c r="X342" s="9"/>
      <c r="Y342" s="10"/>
      <c r="Z342" s="117"/>
      <c r="AB342" s="223">
        <f t="shared" ref="AB342:AB346" si="31">AB341</f>
        <v>0</v>
      </c>
      <c r="AC342" s="224"/>
      <c r="AD342" s="223" t="b">
        <f t="shared" si="25"/>
        <v>0</v>
      </c>
      <c r="AE342" s="212" t="b">
        <f t="shared" ref="AE342:AE405" si="32">AND($AB342=0,$P342="○")</f>
        <v>0</v>
      </c>
    </row>
    <row r="343" spans="1:31" ht="30" customHeight="1" x14ac:dyDescent="0.15">
      <c r="A343" s="213"/>
      <c r="B343" s="117"/>
      <c r="D343" s="193"/>
      <c r="E343" s="238"/>
      <c r="F343" s="215"/>
      <c r="G343" s="216"/>
      <c r="H343" s="262"/>
      <c r="I343" s="215"/>
      <c r="J343" s="218"/>
      <c r="K343" s="216"/>
      <c r="L343" s="219" t="s">
        <v>97</v>
      </c>
      <c r="M343" s="220" t="s">
        <v>288</v>
      </c>
      <c r="N343" s="221"/>
      <c r="O343" s="222"/>
      <c r="P343" s="2"/>
      <c r="Q343" s="8"/>
      <c r="R343" s="9"/>
      <c r="S343" s="9"/>
      <c r="T343" s="9"/>
      <c r="U343" s="9"/>
      <c r="V343" s="9"/>
      <c r="W343" s="9"/>
      <c r="X343" s="9"/>
      <c r="Y343" s="10"/>
      <c r="Z343" s="117"/>
      <c r="AB343" s="223">
        <f t="shared" si="31"/>
        <v>0</v>
      </c>
      <c r="AC343" s="224"/>
      <c r="AD343" s="223" t="b">
        <f t="shared" si="25"/>
        <v>0</v>
      </c>
      <c r="AE343" s="212" t="b">
        <f t="shared" si="32"/>
        <v>0</v>
      </c>
    </row>
    <row r="344" spans="1:31" ht="30" customHeight="1" x14ac:dyDescent="0.15">
      <c r="A344" s="213"/>
      <c r="B344" s="117"/>
      <c r="D344" s="193"/>
      <c r="E344" s="238"/>
      <c r="F344" s="215"/>
      <c r="G344" s="216"/>
      <c r="H344" s="262"/>
      <c r="I344" s="215"/>
      <c r="J344" s="218"/>
      <c r="K344" s="216"/>
      <c r="L344" s="219" t="s">
        <v>98</v>
      </c>
      <c r="M344" s="220" t="s">
        <v>289</v>
      </c>
      <c r="N344" s="221"/>
      <c r="O344" s="222"/>
      <c r="P344" s="2"/>
      <c r="Q344" s="8"/>
      <c r="R344" s="9"/>
      <c r="S344" s="9"/>
      <c r="T344" s="9"/>
      <c r="U344" s="9"/>
      <c r="V344" s="9"/>
      <c r="W344" s="9"/>
      <c r="X344" s="9"/>
      <c r="Y344" s="10"/>
      <c r="Z344" s="117"/>
      <c r="AB344" s="223">
        <f t="shared" si="31"/>
        <v>0</v>
      </c>
      <c r="AC344" s="224"/>
      <c r="AD344" s="223" t="b">
        <f t="shared" si="25"/>
        <v>0</v>
      </c>
      <c r="AE344" s="212" t="b">
        <f t="shared" si="32"/>
        <v>0</v>
      </c>
    </row>
    <row r="345" spans="1:31" ht="30" customHeight="1" x14ac:dyDescent="0.15">
      <c r="A345" s="213"/>
      <c r="B345" s="117"/>
      <c r="D345" s="193"/>
      <c r="E345" s="238"/>
      <c r="F345" s="215"/>
      <c r="G345" s="216"/>
      <c r="H345" s="262"/>
      <c r="I345" s="215"/>
      <c r="J345" s="218"/>
      <c r="K345" s="216"/>
      <c r="L345" s="219" t="s">
        <v>99</v>
      </c>
      <c r="M345" s="220" t="s">
        <v>290</v>
      </c>
      <c r="N345" s="221"/>
      <c r="O345" s="222"/>
      <c r="P345" s="2"/>
      <c r="Q345" s="8"/>
      <c r="R345" s="9"/>
      <c r="S345" s="9"/>
      <c r="T345" s="9"/>
      <c r="U345" s="9"/>
      <c r="V345" s="9"/>
      <c r="W345" s="9"/>
      <c r="X345" s="9"/>
      <c r="Y345" s="10"/>
      <c r="Z345" s="117"/>
      <c r="AB345" s="223">
        <f t="shared" si="31"/>
        <v>0</v>
      </c>
      <c r="AC345" s="224"/>
      <c r="AD345" s="223" t="b">
        <f t="shared" si="25"/>
        <v>0</v>
      </c>
      <c r="AE345" s="212" t="b">
        <f t="shared" si="32"/>
        <v>0</v>
      </c>
    </row>
    <row r="346" spans="1:31" ht="30" customHeight="1" x14ac:dyDescent="0.15">
      <c r="A346" s="264">
        <f>IFERROR(IF(AND($P346="○",TRIM($Q346)=""),1001,0),3)</f>
        <v>0</v>
      </c>
      <c r="B346" s="273"/>
      <c r="D346" s="193"/>
      <c r="E346" s="241"/>
      <c r="F346" s="226"/>
      <c r="G346" s="227"/>
      <c r="H346" s="267"/>
      <c r="I346" s="226"/>
      <c r="J346" s="229"/>
      <c r="K346" s="227"/>
      <c r="L346" s="230" t="s">
        <v>100</v>
      </c>
      <c r="M346" s="231" t="s">
        <v>473</v>
      </c>
      <c r="N346" s="232"/>
      <c r="O346" s="233"/>
      <c r="P346" s="3"/>
      <c r="Q346" s="11"/>
      <c r="R346" s="12"/>
      <c r="S346" s="12"/>
      <c r="T346" s="12"/>
      <c r="U346" s="12"/>
      <c r="V346" s="12"/>
      <c r="W346" s="12"/>
      <c r="X346" s="12"/>
      <c r="Y346" s="13"/>
      <c r="Z346" s="117"/>
      <c r="AB346" s="223">
        <f t="shared" si="31"/>
        <v>0</v>
      </c>
      <c r="AC346" s="224"/>
      <c r="AD346" s="223" t="b">
        <f t="shared" si="25"/>
        <v>0</v>
      </c>
      <c r="AE346" s="212" t="b">
        <f t="shared" si="32"/>
        <v>0</v>
      </c>
    </row>
    <row r="347" spans="1:31" ht="30" customHeight="1" x14ac:dyDescent="0.15">
      <c r="A347" s="192">
        <f>IFERROR(IF(OR(AND($AB347&lt;&gt;0,$AC347=0), AND($AB347=0,$AC347&lt;&gt;0)),1001,0),3)</f>
        <v>0</v>
      </c>
      <c r="B347" s="273"/>
      <c r="D347" s="193"/>
      <c r="E347" s="238" t="s">
        <v>117</v>
      </c>
      <c r="F347" s="235" t="s">
        <v>83</v>
      </c>
      <c r="G347" s="236"/>
      <c r="H347" s="261" t="s">
        <v>95</v>
      </c>
      <c r="I347" s="202" t="s">
        <v>164</v>
      </c>
      <c r="J347" s="205"/>
      <c r="K347" s="203"/>
      <c r="L347" s="237" t="s">
        <v>95</v>
      </c>
      <c r="M347" s="207" t="s">
        <v>291</v>
      </c>
      <c r="N347" s="208"/>
      <c r="O347" s="209"/>
      <c r="P347" s="2"/>
      <c r="Q347" s="14"/>
      <c r="R347" s="15"/>
      <c r="S347" s="15"/>
      <c r="T347" s="15"/>
      <c r="U347" s="15"/>
      <c r="V347" s="15"/>
      <c r="W347" s="15"/>
      <c r="X347" s="15"/>
      <c r="Y347" s="16"/>
      <c r="Z347" s="117"/>
      <c r="AB347" s="210">
        <f>COUNTIF($AB$198:$AB$209,$E347)</f>
        <v>0</v>
      </c>
      <c r="AC347" s="211">
        <f>COUNTIF($P347:$P375,"○")</f>
        <v>0</v>
      </c>
      <c r="AD347" s="212" t="b">
        <f>AND($AB347&lt;&gt;0,$AC347=0)</f>
        <v>0</v>
      </c>
      <c r="AE347" s="212" t="b">
        <f t="shared" si="32"/>
        <v>0</v>
      </c>
    </row>
    <row r="348" spans="1:31" ht="30" customHeight="1" x14ac:dyDescent="0.15">
      <c r="A348" s="213"/>
      <c r="B348" s="117"/>
      <c r="D348" s="193"/>
      <c r="E348" s="238"/>
      <c r="F348" s="239"/>
      <c r="G348" s="240"/>
      <c r="H348" s="262"/>
      <c r="I348" s="215"/>
      <c r="J348" s="218"/>
      <c r="K348" s="216"/>
      <c r="L348" s="219" t="s">
        <v>96</v>
      </c>
      <c r="M348" s="220" t="s">
        <v>292</v>
      </c>
      <c r="N348" s="221"/>
      <c r="O348" s="222"/>
      <c r="P348" s="2"/>
      <c r="Q348" s="8"/>
      <c r="R348" s="9"/>
      <c r="S348" s="9"/>
      <c r="T348" s="9"/>
      <c r="U348" s="9"/>
      <c r="V348" s="9"/>
      <c r="W348" s="9"/>
      <c r="X348" s="9"/>
      <c r="Y348" s="10"/>
      <c r="Z348" s="117"/>
      <c r="AB348" s="223">
        <f t="shared" ref="AB348:AB375" si="33">AB347</f>
        <v>0</v>
      </c>
      <c r="AC348" s="224"/>
      <c r="AD348" s="223" t="b">
        <f t="shared" si="25"/>
        <v>0</v>
      </c>
      <c r="AE348" s="212" t="b">
        <f t="shared" si="32"/>
        <v>0</v>
      </c>
    </row>
    <row r="349" spans="1:31" ht="30" customHeight="1" x14ac:dyDescent="0.15">
      <c r="A349" s="213"/>
      <c r="B349" s="117"/>
      <c r="D349" s="193"/>
      <c r="E349" s="238"/>
      <c r="F349" s="239"/>
      <c r="G349" s="240"/>
      <c r="H349" s="262"/>
      <c r="I349" s="215"/>
      <c r="J349" s="218"/>
      <c r="K349" s="216"/>
      <c r="L349" s="219" t="s">
        <v>97</v>
      </c>
      <c r="M349" s="220" t="s">
        <v>293</v>
      </c>
      <c r="N349" s="221"/>
      <c r="O349" s="222"/>
      <c r="P349" s="2"/>
      <c r="Q349" s="8"/>
      <c r="R349" s="9"/>
      <c r="S349" s="9"/>
      <c r="T349" s="9"/>
      <c r="U349" s="9"/>
      <c r="V349" s="9"/>
      <c r="W349" s="9"/>
      <c r="X349" s="9"/>
      <c r="Y349" s="10"/>
      <c r="Z349" s="117"/>
      <c r="AB349" s="223">
        <f t="shared" si="33"/>
        <v>0</v>
      </c>
      <c r="AC349" s="224"/>
      <c r="AD349" s="223" t="b">
        <f t="shared" si="25"/>
        <v>0</v>
      </c>
      <c r="AE349" s="212" t="b">
        <f t="shared" si="32"/>
        <v>0</v>
      </c>
    </row>
    <row r="350" spans="1:31" ht="30" customHeight="1" x14ac:dyDescent="0.15">
      <c r="A350" s="213"/>
      <c r="B350" s="117"/>
      <c r="D350" s="193"/>
      <c r="E350" s="238"/>
      <c r="F350" s="239"/>
      <c r="G350" s="240"/>
      <c r="H350" s="263"/>
      <c r="I350" s="250"/>
      <c r="J350" s="251"/>
      <c r="K350" s="252"/>
      <c r="L350" s="219" t="s">
        <v>98</v>
      </c>
      <c r="M350" s="220" t="s">
        <v>294</v>
      </c>
      <c r="N350" s="221"/>
      <c r="O350" s="222"/>
      <c r="P350" s="2"/>
      <c r="Q350" s="8"/>
      <c r="R350" s="9"/>
      <c r="S350" s="9"/>
      <c r="T350" s="9"/>
      <c r="U350" s="9"/>
      <c r="V350" s="9"/>
      <c r="W350" s="9"/>
      <c r="X350" s="9"/>
      <c r="Y350" s="10"/>
      <c r="Z350" s="117"/>
      <c r="AB350" s="223">
        <f t="shared" si="33"/>
        <v>0</v>
      </c>
      <c r="AC350" s="224"/>
      <c r="AD350" s="223" t="b">
        <f t="shared" si="25"/>
        <v>0</v>
      </c>
      <c r="AE350" s="212" t="b">
        <f t="shared" si="32"/>
        <v>0</v>
      </c>
    </row>
    <row r="351" spans="1:31" ht="30" customHeight="1" x14ac:dyDescent="0.15">
      <c r="A351" s="213"/>
      <c r="B351" s="117"/>
      <c r="D351" s="193"/>
      <c r="E351" s="238"/>
      <c r="F351" s="239"/>
      <c r="G351" s="240"/>
      <c r="H351" s="245" t="s">
        <v>96</v>
      </c>
      <c r="I351" s="246" t="s">
        <v>165</v>
      </c>
      <c r="J351" s="247"/>
      <c r="K351" s="248"/>
      <c r="L351" s="219" t="s">
        <v>95</v>
      </c>
      <c r="M351" s="220" t="s">
        <v>295</v>
      </c>
      <c r="N351" s="221"/>
      <c r="O351" s="222"/>
      <c r="P351" s="2"/>
      <c r="Q351" s="8"/>
      <c r="R351" s="9"/>
      <c r="S351" s="9"/>
      <c r="T351" s="9"/>
      <c r="U351" s="9"/>
      <c r="V351" s="9"/>
      <c r="W351" s="9"/>
      <c r="X351" s="9"/>
      <c r="Y351" s="10"/>
      <c r="Z351" s="117"/>
      <c r="AB351" s="223">
        <f t="shared" si="33"/>
        <v>0</v>
      </c>
      <c r="AC351" s="224"/>
      <c r="AD351" s="223" t="b">
        <f t="shared" si="25"/>
        <v>0</v>
      </c>
      <c r="AE351" s="212" t="b">
        <f t="shared" si="32"/>
        <v>0</v>
      </c>
    </row>
    <row r="352" spans="1:31" ht="30" customHeight="1" x14ac:dyDescent="0.15">
      <c r="A352" s="213"/>
      <c r="B352" s="117"/>
      <c r="D352" s="193"/>
      <c r="E352" s="238"/>
      <c r="F352" s="239"/>
      <c r="G352" s="240"/>
      <c r="H352" s="217"/>
      <c r="I352" s="215"/>
      <c r="J352" s="218"/>
      <c r="K352" s="216"/>
      <c r="L352" s="219" t="s">
        <v>96</v>
      </c>
      <c r="M352" s="220" t="s">
        <v>296</v>
      </c>
      <c r="N352" s="221"/>
      <c r="O352" s="222"/>
      <c r="P352" s="2"/>
      <c r="Q352" s="8"/>
      <c r="R352" s="9"/>
      <c r="S352" s="9"/>
      <c r="T352" s="9"/>
      <c r="U352" s="9"/>
      <c r="V352" s="9"/>
      <c r="W352" s="9"/>
      <c r="X352" s="9"/>
      <c r="Y352" s="10"/>
      <c r="Z352" s="117"/>
      <c r="AB352" s="223">
        <f t="shared" si="33"/>
        <v>0</v>
      </c>
      <c r="AC352" s="224"/>
      <c r="AD352" s="223" t="b">
        <f t="shared" si="25"/>
        <v>0</v>
      </c>
      <c r="AE352" s="212" t="b">
        <f t="shared" si="32"/>
        <v>0</v>
      </c>
    </row>
    <row r="353" spans="1:31" ht="30" customHeight="1" x14ac:dyDescent="0.15">
      <c r="A353" s="213"/>
      <c r="B353" s="117"/>
      <c r="D353" s="193"/>
      <c r="E353" s="238"/>
      <c r="F353" s="239"/>
      <c r="G353" s="240"/>
      <c r="H353" s="217"/>
      <c r="I353" s="215"/>
      <c r="J353" s="218"/>
      <c r="K353" s="216"/>
      <c r="L353" s="219" t="s">
        <v>97</v>
      </c>
      <c r="M353" s="220" t="s">
        <v>297</v>
      </c>
      <c r="N353" s="221"/>
      <c r="O353" s="222"/>
      <c r="P353" s="2"/>
      <c r="Q353" s="8"/>
      <c r="R353" s="9"/>
      <c r="S353" s="9"/>
      <c r="T353" s="9"/>
      <c r="U353" s="9"/>
      <c r="V353" s="9"/>
      <c r="W353" s="9"/>
      <c r="X353" s="9"/>
      <c r="Y353" s="10"/>
      <c r="Z353" s="117"/>
      <c r="AB353" s="223">
        <f t="shared" si="33"/>
        <v>0</v>
      </c>
      <c r="AC353" s="224"/>
      <c r="AD353" s="223" t="b">
        <f t="shared" si="25"/>
        <v>0</v>
      </c>
      <c r="AE353" s="212" t="b">
        <f t="shared" si="32"/>
        <v>0</v>
      </c>
    </row>
    <row r="354" spans="1:31" ht="30" customHeight="1" x14ac:dyDescent="0.15">
      <c r="A354" s="213"/>
      <c r="B354" s="117"/>
      <c r="D354" s="193"/>
      <c r="E354" s="238"/>
      <c r="F354" s="239"/>
      <c r="G354" s="240"/>
      <c r="H354" s="217"/>
      <c r="I354" s="215"/>
      <c r="J354" s="218"/>
      <c r="K354" s="216"/>
      <c r="L354" s="219" t="s">
        <v>98</v>
      </c>
      <c r="M354" s="220" t="s">
        <v>298</v>
      </c>
      <c r="N354" s="221"/>
      <c r="O354" s="222"/>
      <c r="P354" s="2"/>
      <c r="Q354" s="8"/>
      <c r="R354" s="9"/>
      <c r="S354" s="9"/>
      <c r="T354" s="9"/>
      <c r="U354" s="9"/>
      <c r="V354" s="9"/>
      <c r="W354" s="9"/>
      <c r="X354" s="9"/>
      <c r="Y354" s="10"/>
      <c r="Z354" s="117"/>
      <c r="AB354" s="223">
        <f t="shared" si="33"/>
        <v>0</v>
      </c>
      <c r="AC354" s="224"/>
      <c r="AD354" s="223" t="b">
        <f t="shared" si="25"/>
        <v>0</v>
      </c>
      <c r="AE354" s="212" t="b">
        <f t="shared" si="32"/>
        <v>0</v>
      </c>
    </row>
    <row r="355" spans="1:31" ht="30" customHeight="1" x14ac:dyDescent="0.15">
      <c r="A355" s="213"/>
      <c r="B355" s="117"/>
      <c r="D355" s="193"/>
      <c r="E355" s="238"/>
      <c r="F355" s="239"/>
      <c r="G355" s="240"/>
      <c r="H355" s="217"/>
      <c r="I355" s="215"/>
      <c r="J355" s="218"/>
      <c r="K355" s="216"/>
      <c r="L355" s="219" t="s">
        <v>99</v>
      </c>
      <c r="M355" s="220" t="s">
        <v>299</v>
      </c>
      <c r="N355" s="221"/>
      <c r="O355" s="222"/>
      <c r="P355" s="2"/>
      <c r="Q355" s="8"/>
      <c r="R355" s="9"/>
      <c r="S355" s="9"/>
      <c r="T355" s="9"/>
      <c r="U355" s="9"/>
      <c r="V355" s="9"/>
      <c r="W355" s="9"/>
      <c r="X355" s="9"/>
      <c r="Y355" s="10"/>
      <c r="Z355" s="117"/>
      <c r="AB355" s="223">
        <f t="shared" si="33"/>
        <v>0</v>
      </c>
      <c r="AC355" s="224"/>
      <c r="AD355" s="223" t="b">
        <f t="shared" si="25"/>
        <v>0</v>
      </c>
      <c r="AE355" s="212" t="b">
        <f t="shared" si="32"/>
        <v>0</v>
      </c>
    </row>
    <row r="356" spans="1:31" ht="30" customHeight="1" x14ac:dyDescent="0.15">
      <c r="A356" s="213"/>
      <c r="B356" s="117"/>
      <c r="D356" s="193"/>
      <c r="E356" s="238"/>
      <c r="F356" s="239"/>
      <c r="G356" s="240"/>
      <c r="H356" s="217"/>
      <c r="I356" s="215"/>
      <c r="J356" s="218"/>
      <c r="K356" s="216"/>
      <c r="L356" s="219" t="s">
        <v>100</v>
      </c>
      <c r="M356" s="220" t="s">
        <v>300</v>
      </c>
      <c r="N356" s="221"/>
      <c r="O356" s="222"/>
      <c r="P356" s="2"/>
      <c r="Q356" s="8"/>
      <c r="R356" s="9"/>
      <c r="S356" s="9"/>
      <c r="T356" s="9"/>
      <c r="U356" s="9"/>
      <c r="V356" s="9"/>
      <c r="W356" s="9"/>
      <c r="X356" s="9"/>
      <c r="Y356" s="10"/>
      <c r="Z356" s="117"/>
      <c r="AB356" s="223">
        <f t="shared" si="33"/>
        <v>0</v>
      </c>
      <c r="AC356" s="224"/>
      <c r="AD356" s="223" t="b">
        <f t="shared" si="25"/>
        <v>0</v>
      </c>
      <c r="AE356" s="212" t="b">
        <f t="shared" si="32"/>
        <v>0</v>
      </c>
    </row>
    <row r="357" spans="1:31" ht="30" customHeight="1" x14ac:dyDescent="0.15">
      <c r="A357" s="264">
        <f>IFERROR(IF(AND($P357="○",TRIM($Q357)=""),1001,0),3)</f>
        <v>0</v>
      </c>
      <c r="B357" s="273"/>
      <c r="D357" s="193"/>
      <c r="E357" s="238"/>
      <c r="F357" s="239"/>
      <c r="G357" s="240"/>
      <c r="H357" s="249"/>
      <c r="I357" s="250"/>
      <c r="J357" s="251"/>
      <c r="K357" s="252"/>
      <c r="L357" s="219" t="s">
        <v>101</v>
      </c>
      <c r="M357" s="220" t="s">
        <v>476</v>
      </c>
      <c r="N357" s="221"/>
      <c r="O357" s="222"/>
      <c r="P357" s="2"/>
      <c r="Q357" s="8"/>
      <c r="R357" s="9"/>
      <c r="S357" s="9"/>
      <c r="T357" s="9"/>
      <c r="U357" s="9"/>
      <c r="V357" s="9"/>
      <c r="W357" s="9"/>
      <c r="X357" s="9"/>
      <c r="Y357" s="10"/>
      <c r="Z357" s="117"/>
      <c r="AB357" s="223">
        <f t="shared" si="33"/>
        <v>0</v>
      </c>
      <c r="AC357" s="224"/>
      <c r="AD357" s="223" t="b">
        <f t="shared" si="25"/>
        <v>0</v>
      </c>
      <c r="AE357" s="212" t="b">
        <f t="shared" si="32"/>
        <v>0</v>
      </c>
    </row>
    <row r="358" spans="1:31" ht="30" customHeight="1" x14ac:dyDescent="0.15">
      <c r="A358" s="213"/>
      <c r="B358" s="117"/>
      <c r="D358" s="193"/>
      <c r="E358" s="238"/>
      <c r="F358" s="239"/>
      <c r="G358" s="240"/>
      <c r="H358" s="245" t="s">
        <v>97</v>
      </c>
      <c r="I358" s="246" t="s">
        <v>166</v>
      </c>
      <c r="J358" s="247"/>
      <c r="K358" s="248"/>
      <c r="L358" s="219" t="s">
        <v>95</v>
      </c>
      <c r="M358" s="220" t="s">
        <v>301</v>
      </c>
      <c r="N358" s="221"/>
      <c r="O358" s="222"/>
      <c r="P358" s="2"/>
      <c r="Q358" s="8"/>
      <c r="R358" s="9"/>
      <c r="S358" s="9"/>
      <c r="T358" s="9"/>
      <c r="U358" s="9"/>
      <c r="V358" s="9"/>
      <c r="W358" s="9"/>
      <c r="X358" s="9"/>
      <c r="Y358" s="10"/>
      <c r="Z358" s="117"/>
      <c r="AB358" s="223">
        <f t="shared" si="33"/>
        <v>0</v>
      </c>
      <c r="AC358" s="224"/>
      <c r="AD358" s="223" t="b">
        <f t="shared" si="25"/>
        <v>0</v>
      </c>
      <c r="AE358" s="212" t="b">
        <f t="shared" si="32"/>
        <v>0</v>
      </c>
    </row>
    <row r="359" spans="1:31" ht="45" customHeight="1" x14ac:dyDescent="0.15">
      <c r="A359" s="213"/>
      <c r="B359" s="117"/>
      <c r="D359" s="193"/>
      <c r="E359" s="238"/>
      <c r="F359" s="239"/>
      <c r="G359" s="240"/>
      <c r="H359" s="217"/>
      <c r="I359" s="215"/>
      <c r="J359" s="218"/>
      <c r="K359" s="216"/>
      <c r="L359" s="219" t="s">
        <v>96</v>
      </c>
      <c r="M359" s="220" t="s">
        <v>302</v>
      </c>
      <c r="N359" s="221"/>
      <c r="O359" s="222"/>
      <c r="P359" s="2"/>
      <c r="Q359" s="8"/>
      <c r="R359" s="9"/>
      <c r="S359" s="9"/>
      <c r="T359" s="9"/>
      <c r="U359" s="9"/>
      <c r="V359" s="9"/>
      <c r="W359" s="9"/>
      <c r="X359" s="9"/>
      <c r="Y359" s="10"/>
      <c r="Z359" s="117"/>
      <c r="AB359" s="223">
        <f t="shared" si="33"/>
        <v>0</v>
      </c>
      <c r="AC359" s="224"/>
      <c r="AD359" s="223" t="b">
        <f t="shared" si="25"/>
        <v>0</v>
      </c>
      <c r="AE359" s="212" t="b">
        <f t="shared" si="32"/>
        <v>0</v>
      </c>
    </row>
    <row r="360" spans="1:31" ht="30" customHeight="1" x14ac:dyDescent="0.15">
      <c r="A360" s="213"/>
      <c r="B360" s="117"/>
      <c r="D360" s="193"/>
      <c r="E360" s="238"/>
      <c r="F360" s="239"/>
      <c r="G360" s="240"/>
      <c r="H360" s="217"/>
      <c r="I360" s="215"/>
      <c r="J360" s="218"/>
      <c r="K360" s="216"/>
      <c r="L360" s="219" t="s">
        <v>97</v>
      </c>
      <c r="M360" s="220" t="s">
        <v>303</v>
      </c>
      <c r="N360" s="221"/>
      <c r="O360" s="222"/>
      <c r="P360" s="2"/>
      <c r="Q360" s="8"/>
      <c r="R360" s="9"/>
      <c r="S360" s="9"/>
      <c r="T360" s="9"/>
      <c r="U360" s="9"/>
      <c r="V360" s="9"/>
      <c r="W360" s="9"/>
      <c r="X360" s="9"/>
      <c r="Y360" s="10"/>
      <c r="Z360" s="117"/>
      <c r="AB360" s="223">
        <f t="shared" si="33"/>
        <v>0</v>
      </c>
      <c r="AC360" s="224"/>
      <c r="AD360" s="223" t="b">
        <f t="shared" si="25"/>
        <v>0</v>
      </c>
      <c r="AE360" s="212" t="b">
        <f t="shared" si="32"/>
        <v>0</v>
      </c>
    </row>
    <row r="361" spans="1:31" ht="30" customHeight="1" x14ac:dyDescent="0.15">
      <c r="A361" s="213"/>
      <c r="B361" s="117"/>
      <c r="D361" s="193"/>
      <c r="E361" s="238"/>
      <c r="F361" s="239"/>
      <c r="G361" s="240"/>
      <c r="H361" s="217"/>
      <c r="I361" s="215"/>
      <c r="J361" s="218"/>
      <c r="K361" s="216"/>
      <c r="L361" s="219" t="s">
        <v>98</v>
      </c>
      <c r="M361" s="220" t="s">
        <v>304</v>
      </c>
      <c r="N361" s="221"/>
      <c r="O361" s="222"/>
      <c r="P361" s="2"/>
      <c r="Q361" s="8"/>
      <c r="R361" s="9"/>
      <c r="S361" s="9"/>
      <c r="T361" s="9"/>
      <c r="U361" s="9"/>
      <c r="V361" s="9"/>
      <c r="W361" s="9"/>
      <c r="X361" s="9"/>
      <c r="Y361" s="10"/>
      <c r="Z361" s="117"/>
      <c r="AB361" s="223">
        <f t="shared" si="33"/>
        <v>0</v>
      </c>
      <c r="AC361" s="224"/>
      <c r="AD361" s="223" t="b">
        <f t="shared" si="25"/>
        <v>0</v>
      </c>
      <c r="AE361" s="212" t="b">
        <f t="shared" si="32"/>
        <v>0</v>
      </c>
    </row>
    <row r="362" spans="1:31" ht="30" customHeight="1" x14ac:dyDescent="0.15">
      <c r="A362" s="213"/>
      <c r="B362" s="117"/>
      <c r="D362" s="193"/>
      <c r="E362" s="238"/>
      <c r="F362" s="239"/>
      <c r="G362" s="240"/>
      <c r="H362" s="217"/>
      <c r="I362" s="215"/>
      <c r="J362" s="218"/>
      <c r="K362" s="216"/>
      <c r="L362" s="219" t="s">
        <v>99</v>
      </c>
      <c r="M362" s="220" t="s">
        <v>305</v>
      </c>
      <c r="N362" s="221"/>
      <c r="O362" s="222"/>
      <c r="P362" s="2"/>
      <c r="Q362" s="8"/>
      <c r="R362" s="9"/>
      <c r="S362" s="9"/>
      <c r="T362" s="9"/>
      <c r="U362" s="9"/>
      <c r="V362" s="9"/>
      <c r="W362" s="9"/>
      <c r="X362" s="9"/>
      <c r="Y362" s="10"/>
      <c r="Z362" s="117"/>
      <c r="AB362" s="223">
        <f t="shared" si="33"/>
        <v>0</v>
      </c>
      <c r="AC362" s="224"/>
      <c r="AD362" s="223" t="b">
        <f t="shared" si="25"/>
        <v>0</v>
      </c>
      <c r="AE362" s="212" t="b">
        <f t="shared" si="32"/>
        <v>0</v>
      </c>
    </row>
    <row r="363" spans="1:31" ht="30" customHeight="1" x14ac:dyDescent="0.15">
      <c r="A363" s="213"/>
      <c r="B363" s="117"/>
      <c r="D363" s="193"/>
      <c r="E363" s="238"/>
      <c r="F363" s="239"/>
      <c r="G363" s="240"/>
      <c r="H363" s="217"/>
      <c r="I363" s="215"/>
      <c r="J363" s="218"/>
      <c r="K363" s="216"/>
      <c r="L363" s="219" t="s">
        <v>100</v>
      </c>
      <c r="M363" s="220" t="s">
        <v>306</v>
      </c>
      <c r="N363" s="221"/>
      <c r="O363" s="222"/>
      <c r="P363" s="2"/>
      <c r="Q363" s="8"/>
      <c r="R363" s="9"/>
      <c r="S363" s="9"/>
      <c r="T363" s="9"/>
      <c r="U363" s="9"/>
      <c r="V363" s="9"/>
      <c r="W363" s="9"/>
      <c r="X363" s="9"/>
      <c r="Y363" s="10"/>
      <c r="Z363" s="117"/>
      <c r="AB363" s="223">
        <f t="shared" si="33"/>
        <v>0</v>
      </c>
      <c r="AC363" s="224"/>
      <c r="AD363" s="223" t="b">
        <f t="shared" si="25"/>
        <v>0</v>
      </c>
      <c r="AE363" s="212" t="b">
        <f t="shared" si="32"/>
        <v>0</v>
      </c>
    </row>
    <row r="364" spans="1:31" ht="30" customHeight="1" x14ac:dyDescent="0.15">
      <c r="A364" s="213"/>
      <c r="B364" s="117"/>
      <c r="D364" s="193"/>
      <c r="E364" s="238"/>
      <c r="F364" s="239"/>
      <c r="G364" s="240"/>
      <c r="H364" s="217"/>
      <c r="I364" s="215"/>
      <c r="J364" s="218"/>
      <c r="K364" s="216"/>
      <c r="L364" s="219" t="s">
        <v>101</v>
      </c>
      <c r="M364" s="220" t="s">
        <v>307</v>
      </c>
      <c r="N364" s="221"/>
      <c r="O364" s="222"/>
      <c r="P364" s="2"/>
      <c r="Q364" s="8"/>
      <c r="R364" s="9"/>
      <c r="S364" s="9"/>
      <c r="T364" s="9"/>
      <c r="U364" s="9"/>
      <c r="V364" s="9"/>
      <c r="W364" s="9"/>
      <c r="X364" s="9"/>
      <c r="Y364" s="10"/>
      <c r="Z364" s="117"/>
      <c r="AB364" s="223">
        <f t="shared" si="33"/>
        <v>0</v>
      </c>
      <c r="AC364" s="224"/>
      <c r="AD364" s="223" t="b">
        <f t="shared" si="25"/>
        <v>0</v>
      </c>
      <c r="AE364" s="212" t="b">
        <f t="shared" si="32"/>
        <v>0</v>
      </c>
    </row>
    <row r="365" spans="1:31" ht="30" customHeight="1" x14ac:dyDescent="0.15">
      <c r="A365" s="213"/>
      <c r="B365" s="117"/>
      <c r="D365" s="193"/>
      <c r="E365" s="238"/>
      <c r="F365" s="239"/>
      <c r="G365" s="240"/>
      <c r="H365" s="217"/>
      <c r="I365" s="215"/>
      <c r="J365" s="218"/>
      <c r="K365" s="216"/>
      <c r="L365" s="219" t="s">
        <v>102</v>
      </c>
      <c r="M365" s="220" t="s">
        <v>308</v>
      </c>
      <c r="N365" s="221"/>
      <c r="O365" s="222"/>
      <c r="P365" s="2"/>
      <c r="Q365" s="8"/>
      <c r="R365" s="9"/>
      <c r="S365" s="9"/>
      <c r="T365" s="9"/>
      <c r="U365" s="9"/>
      <c r="V365" s="9"/>
      <c r="W365" s="9"/>
      <c r="X365" s="9"/>
      <c r="Y365" s="10"/>
      <c r="Z365" s="117"/>
      <c r="AB365" s="223">
        <f t="shared" si="33"/>
        <v>0</v>
      </c>
      <c r="AC365" s="224"/>
      <c r="AD365" s="223" t="b">
        <f t="shared" ref="AD365:AD428" si="34">AD364</f>
        <v>0</v>
      </c>
      <c r="AE365" s="212" t="b">
        <f t="shared" si="32"/>
        <v>0</v>
      </c>
    </row>
    <row r="366" spans="1:31" ht="30" customHeight="1" x14ac:dyDescent="0.15">
      <c r="A366" s="213"/>
      <c r="B366" s="117"/>
      <c r="D366" s="193"/>
      <c r="E366" s="238"/>
      <c r="F366" s="239"/>
      <c r="G366" s="240"/>
      <c r="H366" s="217"/>
      <c r="I366" s="215"/>
      <c r="J366" s="218"/>
      <c r="K366" s="216"/>
      <c r="L366" s="219" t="s">
        <v>103</v>
      </c>
      <c r="M366" s="220" t="s">
        <v>309</v>
      </c>
      <c r="N366" s="221"/>
      <c r="O366" s="222"/>
      <c r="P366" s="2"/>
      <c r="Q366" s="8"/>
      <c r="R366" s="9"/>
      <c r="S366" s="9"/>
      <c r="T366" s="9"/>
      <c r="U366" s="9"/>
      <c r="V366" s="9"/>
      <c r="W366" s="9"/>
      <c r="X366" s="9"/>
      <c r="Y366" s="10"/>
      <c r="Z366" s="117"/>
      <c r="AB366" s="223">
        <f t="shared" si="33"/>
        <v>0</v>
      </c>
      <c r="AC366" s="224"/>
      <c r="AD366" s="223" t="b">
        <f t="shared" si="34"/>
        <v>0</v>
      </c>
      <c r="AE366" s="212" t="b">
        <f t="shared" si="32"/>
        <v>0</v>
      </c>
    </row>
    <row r="367" spans="1:31" ht="30" customHeight="1" x14ac:dyDescent="0.15">
      <c r="A367" s="213"/>
      <c r="B367" s="117"/>
      <c r="D367" s="193"/>
      <c r="E367" s="238"/>
      <c r="F367" s="239"/>
      <c r="G367" s="240"/>
      <c r="H367" s="217"/>
      <c r="I367" s="215"/>
      <c r="J367" s="218"/>
      <c r="K367" s="216"/>
      <c r="L367" s="219" t="s">
        <v>104</v>
      </c>
      <c r="M367" s="220" t="s">
        <v>310</v>
      </c>
      <c r="N367" s="221"/>
      <c r="O367" s="222"/>
      <c r="P367" s="2"/>
      <c r="Q367" s="8"/>
      <c r="R367" s="9"/>
      <c r="S367" s="9"/>
      <c r="T367" s="9"/>
      <c r="U367" s="9"/>
      <c r="V367" s="9"/>
      <c r="W367" s="9"/>
      <c r="X367" s="9"/>
      <c r="Y367" s="10"/>
      <c r="Z367" s="117"/>
      <c r="AB367" s="223">
        <f t="shared" si="33"/>
        <v>0</v>
      </c>
      <c r="AC367" s="224"/>
      <c r="AD367" s="223" t="b">
        <f t="shared" si="34"/>
        <v>0</v>
      </c>
      <c r="AE367" s="212" t="b">
        <f t="shared" si="32"/>
        <v>0</v>
      </c>
    </row>
    <row r="368" spans="1:31" ht="30" customHeight="1" x14ac:dyDescent="0.15">
      <c r="A368" s="213"/>
      <c r="B368" s="117"/>
      <c r="D368" s="193"/>
      <c r="E368" s="238"/>
      <c r="F368" s="239"/>
      <c r="G368" s="240"/>
      <c r="H368" s="217"/>
      <c r="I368" s="215"/>
      <c r="J368" s="218"/>
      <c r="K368" s="216"/>
      <c r="L368" s="219" t="s">
        <v>105</v>
      </c>
      <c r="M368" s="220" t="s">
        <v>311</v>
      </c>
      <c r="N368" s="221"/>
      <c r="O368" s="222"/>
      <c r="P368" s="2"/>
      <c r="Q368" s="8"/>
      <c r="R368" s="9"/>
      <c r="S368" s="9"/>
      <c r="T368" s="9"/>
      <c r="U368" s="9"/>
      <c r="V368" s="9"/>
      <c r="W368" s="9"/>
      <c r="X368" s="9"/>
      <c r="Y368" s="10"/>
      <c r="Z368" s="117"/>
      <c r="AB368" s="223">
        <f t="shared" si="33"/>
        <v>0</v>
      </c>
      <c r="AC368" s="224"/>
      <c r="AD368" s="223" t="b">
        <f t="shared" si="34"/>
        <v>0</v>
      </c>
      <c r="AE368" s="212" t="b">
        <f t="shared" si="32"/>
        <v>0</v>
      </c>
    </row>
    <row r="369" spans="1:31" ht="30" customHeight="1" x14ac:dyDescent="0.15">
      <c r="A369" s="213"/>
      <c r="B369" s="117"/>
      <c r="D369" s="193"/>
      <c r="E369" s="238"/>
      <c r="F369" s="239"/>
      <c r="G369" s="240"/>
      <c r="H369" s="217"/>
      <c r="I369" s="215"/>
      <c r="J369" s="218"/>
      <c r="K369" s="216"/>
      <c r="L369" s="219" t="s">
        <v>106</v>
      </c>
      <c r="M369" s="220" t="s">
        <v>312</v>
      </c>
      <c r="N369" s="221"/>
      <c r="O369" s="222"/>
      <c r="P369" s="2"/>
      <c r="Q369" s="8"/>
      <c r="R369" s="9"/>
      <c r="S369" s="9"/>
      <c r="T369" s="9"/>
      <c r="U369" s="9"/>
      <c r="V369" s="9"/>
      <c r="W369" s="9"/>
      <c r="X369" s="9"/>
      <c r="Y369" s="10"/>
      <c r="Z369" s="117"/>
      <c r="AB369" s="223">
        <f t="shared" si="33"/>
        <v>0</v>
      </c>
      <c r="AC369" s="224"/>
      <c r="AD369" s="223" t="b">
        <f t="shared" si="34"/>
        <v>0</v>
      </c>
      <c r="AE369" s="212" t="b">
        <f t="shared" si="32"/>
        <v>0</v>
      </c>
    </row>
    <row r="370" spans="1:31" ht="30" customHeight="1" x14ac:dyDescent="0.15">
      <c r="A370" s="213"/>
      <c r="B370" s="117"/>
      <c r="D370" s="193"/>
      <c r="E370" s="238"/>
      <c r="F370" s="239"/>
      <c r="G370" s="240"/>
      <c r="H370" s="217"/>
      <c r="I370" s="215"/>
      <c r="J370" s="218"/>
      <c r="K370" s="216"/>
      <c r="L370" s="219" t="s">
        <v>107</v>
      </c>
      <c r="M370" s="220" t="s">
        <v>313</v>
      </c>
      <c r="N370" s="221"/>
      <c r="O370" s="222"/>
      <c r="P370" s="2"/>
      <c r="Q370" s="8"/>
      <c r="R370" s="9"/>
      <c r="S370" s="9"/>
      <c r="T370" s="9"/>
      <c r="U370" s="9"/>
      <c r="V370" s="9"/>
      <c r="W370" s="9"/>
      <c r="X370" s="9"/>
      <c r="Y370" s="10"/>
      <c r="Z370" s="117"/>
      <c r="AB370" s="223">
        <f t="shared" si="33"/>
        <v>0</v>
      </c>
      <c r="AC370" s="224"/>
      <c r="AD370" s="223" t="b">
        <f t="shared" si="34"/>
        <v>0</v>
      </c>
      <c r="AE370" s="212" t="b">
        <f t="shared" si="32"/>
        <v>0</v>
      </c>
    </row>
    <row r="371" spans="1:31" ht="30" customHeight="1" x14ac:dyDescent="0.15">
      <c r="A371" s="213"/>
      <c r="B371" s="117"/>
      <c r="D371" s="193"/>
      <c r="E371" s="238"/>
      <c r="F371" s="239"/>
      <c r="G371" s="240"/>
      <c r="H371" s="217"/>
      <c r="I371" s="215"/>
      <c r="J371" s="218"/>
      <c r="K371" s="216"/>
      <c r="L371" s="219" t="s">
        <v>108</v>
      </c>
      <c r="M371" s="220" t="s">
        <v>314</v>
      </c>
      <c r="N371" s="221"/>
      <c r="O371" s="222"/>
      <c r="P371" s="2"/>
      <c r="Q371" s="8"/>
      <c r="R371" s="9"/>
      <c r="S371" s="9"/>
      <c r="T371" s="9"/>
      <c r="U371" s="9"/>
      <c r="V371" s="9"/>
      <c r="W371" s="9"/>
      <c r="X371" s="9"/>
      <c r="Y371" s="10"/>
      <c r="Z371" s="117"/>
      <c r="AB371" s="223">
        <f t="shared" si="33"/>
        <v>0</v>
      </c>
      <c r="AC371" s="224"/>
      <c r="AD371" s="223" t="b">
        <f t="shared" si="34"/>
        <v>0</v>
      </c>
      <c r="AE371" s="212" t="b">
        <f t="shared" si="32"/>
        <v>0</v>
      </c>
    </row>
    <row r="372" spans="1:31" ht="30" customHeight="1" x14ac:dyDescent="0.15">
      <c r="A372" s="213"/>
      <c r="B372" s="117"/>
      <c r="D372" s="193"/>
      <c r="E372" s="238"/>
      <c r="F372" s="239"/>
      <c r="G372" s="240"/>
      <c r="H372" s="217"/>
      <c r="I372" s="215"/>
      <c r="J372" s="218"/>
      <c r="K372" s="216"/>
      <c r="L372" s="219" t="s">
        <v>109</v>
      </c>
      <c r="M372" s="220" t="s">
        <v>315</v>
      </c>
      <c r="N372" s="221"/>
      <c r="O372" s="222"/>
      <c r="P372" s="2"/>
      <c r="Q372" s="8"/>
      <c r="R372" s="9"/>
      <c r="S372" s="9"/>
      <c r="T372" s="9"/>
      <c r="U372" s="9"/>
      <c r="V372" s="9"/>
      <c r="W372" s="9"/>
      <c r="X372" s="9"/>
      <c r="Y372" s="10"/>
      <c r="Z372" s="117"/>
      <c r="AB372" s="223">
        <f t="shared" si="33"/>
        <v>0</v>
      </c>
      <c r="AC372" s="224"/>
      <c r="AD372" s="223" t="b">
        <f t="shared" si="34"/>
        <v>0</v>
      </c>
      <c r="AE372" s="212" t="b">
        <f t="shared" si="32"/>
        <v>0</v>
      </c>
    </row>
    <row r="373" spans="1:31" ht="30" customHeight="1" x14ac:dyDescent="0.15">
      <c r="A373" s="213"/>
      <c r="B373" s="117"/>
      <c r="D373" s="193"/>
      <c r="E373" s="238"/>
      <c r="F373" s="239"/>
      <c r="G373" s="240"/>
      <c r="H373" s="217"/>
      <c r="I373" s="215"/>
      <c r="J373" s="218"/>
      <c r="K373" s="216"/>
      <c r="L373" s="219" t="s">
        <v>110</v>
      </c>
      <c r="M373" s="220" t="s">
        <v>316</v>
      </c>
      <c r="N373" s="221"/>
      <c r="O373" s="222"/>
      <c r="P373" s="2"/>
      <c r="Q373" s="8"/>
      <c r="R373" s="9"/>
      <c r="S373" s="9"/>
      <c r="T373" s="9"/>
      <c r="U373" s="9"/>
      <c r="V373" s="9"/>
      <c r="W373" s="9"/>
      <c r="X373" s="9"/>
      <c r="Y373" s="10"/>
      <c r="Z373" s="117"/>
      <c r="AB373" s="223">
        <f t="shared" si="33"/>
        <v>0</v>
      </c>
      <c r="AC373" s="224"/>
      <c r="AD373" s="223" t="b">
        <f t="shared" si="34"/>
        <v>0</v>
      </c>
      <c r="AE373" s="212" t="b">
        <f t="shared" si="32"/>
        <v>0</v>
      </c>
    </row>
    <row r="374" spans="1:31" ht="30" customHeight="1" x14ac:dyDescent="0.15">
      <c r="A374" s="213"/>
      <c r="B374" s="117"/>
      <c r="D374" s="193"/>
      <c r="E374" s="238"/>
      <c r="F374" s="239"/>
      <c r="G374" s="240"/>
      <c r="H374" s="217"/>
      <c r="I374" s="215"/>
      <c r="J374" s="218"/>
      <c r="K374" s="216"/>
      <c r="L374" s="219" t="s">
        <v>111</v>
      </c>
      <c r="M374" s="220" t="s">
        <v>317</v>
      </c>
      <c r="N374" s="221"/>
      <c r="O374" s="222"/>
      <c r="P374" s="2"/>
      <c r="Q374" s="8"/>
      <c r="R374" s="9"/>
      <c r="S374" s="9"/>
      <c r="T374" s="9"/>
      <c r="U374" s="9"/>
      <c r="V374" s="9"/>
      <c r="W374" s="9"/>
      <c r="X374" s="9"/>
      <c r="Y374" s="10"/>
      <c r="Z374" s="117"/>
      <c r="AB374" s="223">
        <f t="shared" si="33"/>
        <v>0</v>
      </c>
      <c r="AC374" s="224"/>
      <c r="AD374" s="223" t="b">
        <f t="shared" si="34"/>
        <v>0</v>
      </c>
      <c r="AE374" s="212" t="b">
        <f t="shared" si="32"/>
        <v>0</v>
      </c>
    </row>
    <row r="375" spans="1:31" ht="30" customHeight="1" x14ac:dyDescent="0.15">
      <c r="A375" s="264">
        <f>IFERROR(IF(AND($P375="○",TRIM($Q375)=""),1001,0),3)</f>
        <v>0</v>
      </c>
      <c r="B375" s="273"/>
      <c r="D375" s="193"/>
      <c r="E375" s="238"/>
      <c r="F375" s="242"/>
      <c r="G375" s="243"/>
      <c r="H375" s="228"/>
      <c r="I375" s="226"/>
      <c r="J375" s="229"/>
      <c r="K375" s="227"/>
      <c r="L375" s="244" t="s">
        <v>112</v>
      </c>
      <c r="M375" s="231" t="s">
        <v>477</v>
      </c>
      <c r="N375" s="232"/>
      <c r="O375" s="233"/>
      <c r="P375" s="5"/>
      <c r="Q375" s="11"/>
      <c r="R375" s="12"/>
      <c r="S375" s="12"/>
      <c r="T375" s="12"/>
      <c r="U375" s="12"/>
      <c r="V375" s="12"/>
      <c r="W375" s="12"/>
      <c r="X375" s="12"/>
      <c r="Y375" s="13"/>
      <c r="Z375" s="117"/>
      <c r="AB375" s="223">
        <f t="shared" si="33"/>
        <v>0</v>
      </c>
      <c r="AC375" s="224"/>
      <c r="AD375" s="223" t="b">
        <f t="shared" si="34"/>
        <v>0</v>
      </c>
      <c r="AE375" s="212" t="b">
        <f t="shared" si="32"/>
        <v>0</v>
      </c>
    </row>
    <row r="376" spans="1:31" ht="30" customHeight="1" x14ac:dyDescent="0.15">
      <c r="A376" s="192">
        <f>IFERROR(IF(OR(AND($AB376&lt;&gt;0,$AC376=0), AND($AB376=0,$AC376&lt;&gt;0)),1001,0),3)</f>
        <v>0</v>
      </c>
      <c r="B376" s="273"/>
      <c r="D376" s="193"/>
      <c r="E376" s="234" t="s">
        <v>118</v>
      </c>
      <c r="F376" s="235" t="s">
        <v>84</v>
      </c>
      <c r="G376" s="236"/>
      <c r="H376" s="204" t="s">
        <v>95</v>
      </c>
      <c r="I376" s="202" t="s">
        <v>84</v>
      </c>
      <c r="J376" s="205"/>
      <c r="K376" s="203"/>
      <c r="L376" s="206" t="s">
        <v>95</v>
      </c>
      <c r="M376" s="207" t="s">
        <v>318</v>
      </c>
      <c r="N376" s="208"/>
      <c r="O376" s="209"/>
      <c r="P376" s="1"/>
      <c r="Q376" s="14"/>
      <c r="R376" s="15"/>
      <c r="S376" s="15"/>
      <c r="T376" s="15"/>
      <c r="U376" s="15"/>
      <c r="V376" s="15"/>
      <c r="W376" s="15"/>
      <c r="X376" s="15"/>
      <c r="Y376" s="16"/>
      <c r="Z376" s="117"/>
      <c r="AB376" s="210">
        <f>COUNTIF($AB$198:$AB$209,$E376)</f>
        <v>0</v>
      </c>
      <c r="AC376" s="211">
        <f>COUNTIF($P376:$P383,"○")</f>
        <v>0</v>
      </c>
      <c r="AD376" s="212" t="b">
        <f>AND($AB376&lt;&gt;0,$AC376=0)</f>
        <v>0</v>
      </c>
      <c r="AE376" s="212" t="b">
        <f t="shared" si="32"/>
        <v>0</v>
      </c>
    </row>
    <row r="377" spans="1:31" ht="30" customHeight="1" x14ac:dyDescent="0.15">
      <c r="A377" s="213"/>
      <c r="B377" s="117"/>
      <c r="D377" s="193"/>
      <c r="E377" s="238"/>
      <c r="F377" s="239"/>
      <c r="G377" s="240"/>
      <c r="H377" s="217"/>
      <c r="I377" s="215"/>
      <c r="J377" s="218"/>
      <c r="K377" s="216"/>
      <c r="L377" s="219" t="s">
        <v>96</v>
      </c>
      <c r="M377" s="220" t="s">
        <v>319</v>
      </c>
      <c r="N377" s="221"/>
      <c r="O377" s="222"/>
      <c r="P377" s="2"/>
      <c r="Q377" s="8"/>
      <c r="R377" s="9"/>
      <c r="S377" s="9"/>
      <c r="T377" s="9"/>
      <c r="U377" s="9"/>
      <c r="V377" s="9"/>
      <c r="W377" s="9"/>
      <c r="X377" s="9"/>
      <c r="Y377" s="10"/>
      <c r="Z377" s="117"/>
      <c r="AB377" s="223">
        <f t="shared" ref="AB377:AB383" si="35">AB376</f>
        <v>0</v>
      </c>
      <c r="AC377" s="224"/>
      <c r="AD377" s="223" t="b">
        <f t="shared" si="34"/>
        <v>0</v>
      </c>
      <c r="AE377" s="212" t="b">
        <f t="shared" si="32"/>
        <v>0</v>
      </c>
    </row>
    <row r="378" spans="1:31" ht="30" customHeight="1" x14ac:dyDescent="0.15">
      <c r="A378" s="213"/>
      <c r="B378" s="117"/>
      <c r="D378" s="193"/>
      <c r="E378" s="238"/>
      <c r="F378" s="239"/>
      <c r="G378" s="240"/>
      <c r="H378" s="217"/>
      <c r="I378" s="215"/>
      <c r="J378" s="218"/>
      <c r="K378" s="216"/>
      <c r="L378" s="219" t="s">
        <v>97</v>
      </c>
      <c r="M378" s="220" t="s">
        <v>320</v>
      </c>
      <c r="N378" s="221"/>
      <c r="O378" s="222"/>
      <c r="P378" s="2"/>
      <c r="Q378" s="8"/>
      <c r="R378" s="9"/>
      <c r="S378" s="9"/>
      <c r="T378" s="9"/>
      <c r="U378" s="9"/>
      <c r="V378" s="9"/>
      <c r="W378" s="9"/>
      <c r="X378" s="9"/>
      <c r="Y378" s="10"/>
      <c r="Z378" s="117"/>
      <c r="AB378" s="223">
        <f t="shared" si="35"/>
        <v>0</v>
      </c>
      <c r="AC378" s="224"/>
      <c r="AD378" s="223" t="b">
        <f t="shared" si="34"/>
        <v>0</v>
      </c>
      <c r="AE378" s="212" t="b">
        <f t="shared" si="32"/>
        <v>0</v>
      </c>
    </row>
    <row r="379" spans="1:31" ht="30" customHeight="1" x14ac:dyDescent="0.15">
      <c r="A379" s="213"/>
      <c r="B379" s="117"/>
      <c r="D379" s="193"/>
      <c r="E379" s="238"/>
      <c r="F379" s="239"/>
      <c r="G379" s="240"/>
      <c r="H379" s="217"/>
      <c r="I379" s="215"/>
      <c r="J379" s="218"/>
      <c r="K379" s="216"/>
      <c r="L379" s="219" t="s">
        <v>98</v>
      </c>
      <c r="M379" s="220" t="s">
        <v>321</v>
      </c>
      <c r="N379" s="221"/>
      <c r="O379" s="222"/>
      <c r="P379" s="2"/>
      <c r="Q379" s="8"/>
      <c r="R379" s="9"/>
      <c r="S379" s="9"/>
      <c r="T379" s="9"/>
      <c r="U379" s="9"/>
      <c r="V379" s="9"/>
      <c r="W379" s="9"/>
      <c r="X379" s="9"/>
      <c r="Y379" s="10"/>
      <c r="Z379" s="117"/>
      <c r="AB379" s="223">
        <f t="shared" si="35"/>
        <v>0</v>
      </c>
      <c r="AC379" s="224"/>
      <c r="AD379" s="223" t="b">
        <f t="shared" si="34"/>
        <v>0</v>
      </c>
      <c r="AE379" s="212" t="b">
        <f t="shared" si="32"/>
        <v>0</v>
      </c>
    </row>
    <row r="380" spans="1:31" ht="30" customHeight="1" x14ac:dyDescent="0.15">
      <c r="A380" s="213"/>
      <c r="B380" s="117"/>
      <c r="D380" s="193"/>
      <c r="E380" s="238"/>
      <c r="F380" s="239"/>
      <c r="G380" s="240"/>
      <c r="H380" s="217"/>
      <c r="I380" s="215"/>
      <c r="J380" s="218"/>
      <c r="K380" s="216"/>
      <c r="L380" s="219" t="s">
        <v>99</v>
      </c>
      <c r="M380" s="220" t="s">
        <v>322</v>
      </c>
      <c r="N380" s="221"/>
      <c r="O380" s="222"/>
      <c r="P380" s="2"/>
      <c r="Q380" s="8"/>
      <c r="R380" s="9"/>
      <c r="S380" s="9"/>
      <c r="T380" s="9"/>
      <c r="U380" s="9"/>
      <c r="V380" s="9"/>
      <c r="W380" s="9"/>
      <c r="X380" s="9"/>
      <c r="Y380" s="10"/>
      <c r="Z380" s="117"/>
      <c r="AB380" s="223">
        <f t="shared" si="35"/>
        <v>0</v>
      </c>
      <c r="AC380" s="224"/>
      <c r="AD380" s="223" t="b">
        <f t="shared" si="34"/>
        <v>0</v>
      </c>
      <c r="AE380" s="212" t="b">
        <f t="shared" si="32"/>
        <v>0</v>
      </c>
    </row>
    <row r="381" spans="1:31" ht="30" customHeight="1" x14ac:dyDescent="0.15">
      <c r="A381" s="213"/>
      <c r="B381" s="117"/>
      <c r="D381" s="193"/>
      <c r="E381" s="238"/>
      <c r="F381" s="239"/>
      <c r="G381" s="240"/>
      <c r="H381" s="217"/>
      <c r="I381" s="215"/>
      <c r="J381" s="218"/>
      <c r="K381" s="216"/>
      <c r="L381" s="219" t="s">
        <v>100</v>
      </c>
      <c r="M381" s="220" t="s">
        <v>323</v>
      </c>
      <c r="N381" s="221"/>
      <c r="O381" s="222"/>
      <c r="P381" s="2"/>
      <c r="Q381" s="8"/>
      <c r="R381" s="9"/>
      <c r="S381" s="9"/>
      <c r="T381" s="9"/>
      <c r="U381" s="9"/>
      <c r="V381" s="9"/>
      <c r="W381" s="9"/>
      <c r="X381" s="9"/>
      <c r="Y381" s="10"/>
      <c r="Z381" s="117"/>
      <c r="AB381" s="223">
        <f t="shared" si="35"/>
        <v>0</v>
      </c>
      <c r="AC381" s="224"/>
      <c r="AD381" s="223" t="b">
        <f t="shared" si="34"/>
        <v>0</v>
      </c>
      <c r="AE381" s="212" t="b">
        <f t="shared" si="32"/>
        <v>0</v>
      </c>
    </row>
    <row r="382" spans="1:31" ht="30" customHeight="1" x14ac:dyDescent="0.15">
      <c r="A382" s="213"/>
      <c r="B382" s="117"/>
      <c r="D382" s="193"/>
      <c r="E382" s="238"/>
      <c r="F382" s="239"/>
      <c r="G382" s="240"/>
      <c r="H382" s="217"/>
      <c r="I382" s="215"/>
      <c r="J382" s="218"/>
      <c r="K382" s="216"/>
      <c r="L382" s="219" t="s">
        <v>101</v>
      </c>
      <c r="M382" s="220" t="s">
        <v>324</v>
      </c>
      <c r="N382" s="221"/>
      <c r="O382" s="222"/>
      <c r="P382" s="2"/>
      <c r="Q382" s="8"/>
      <c r="R382" s="9"/>
      <c r="S382" s="9"/>
      <c r="T382" s="9"/>
      <c r="U382" s="9"/>
      <c r="V382" s="9"/>
      <c r="W382" s="9"/>
      <c r="X382" s="9"/>
      <c r="Y382" s="10"/>
      <c r="Z382" s="117"/>
      <c r="AB382" s="223">
        <f t="shared" si="35"/>
        <v>0</v>
      </c>
      <c r="AC382" s="224"/>
      <c r="AD382" s="223" t="b">
        <f t="shared" si="34"/>
        <v>0</v>
      </c>
      <c r="AE382" s="212" t="b">
        <f t="shared" si="32"/>
        <v>0</v>
      </c>
    </row>
    <row r="383" spans="1:31" ht="30" customHeight="1" x14ac:dyDescent="0.15">
      <c r="A383" s="264">
        <f>IFERROR(IF(AND($P383="○",TRIM($Q383)=""),1001,0),3)</f>
        <v>0</v>
      </c>
      <c r="B383" s="273"/>
      <c r="D383" s="193"/>
      <c r="E383" s="241"/>
      <c r="F383" s="242"/>
      <c r="G383" s="243"/>
      <c r="H383" s="228"/>
      <c r="I383" s="226"/>
      <c r="J383" s="229"/>
      <c r="K383" s="227"/>
      <c r="L383" s="230" t="s">
        <v>102</v>
      </c>
      <c r="M383" s="231" t="s">
        <v>478</v>
      </c>
      <c r="N383" s="232"/>
      <c r="O383" s="233"/>
      <c r="P383" s="3"/>
      <c r="Q383" s="11"/>
      <c r="R383" s="12"/>
      <c r="S383" s="12"/>
      <c r="T383" s="12"/>
      <c r="U383" s="12"/>
      <c r="V383" s="12"/>
      <c r="W383" s="12"/>
      <c r="X383" s="12"/>
      <c r="Y383" s="13"/>
      <c r="Z383" s="117"/>
      <c r="AB383" s="223">
        <f t="shared" si="35"/>
        <v>0</v>
      </c>
      <c r="AC383" s="224"/>
      <c r="AD383" s="223" t="b">
        <f t="shared" si="34"/>
        <v>0</v>
      </c>
      <c r="AE383" s="212" t="b">
        <f t="shared" si="32"/>
        <v>0</v>
      </c>
    </row>
    <row r="384" spans="1:31" ht="30" customHeight="1" x14ac:dyDescent="0.15">
      <c r="A384" s="192">
        <f>IFERROR(IF(OR(AND($AB384&lt;&gt;0,$AC384=0), AND($AB384=0,$AC384&lt;&gt;0)),1001,0),3)</f>
        <v>0</v>
      </c>
      <c r="B384" s="273"/>
      <c r="D384" s="193"/>
      <c r="E384" s="238" t="s">
        <v>119</v>
      </c>
      <c r="F384" s="239" t="s">
        <v>85</v>
      </c>
      <c r="G384" s="240"/>
      <c r="H384" s="204" t="s">
        <v>95</v>
      </c>
      <c r="I384" s="202" t="s">
        <v>85</v>
      </c>
      <c r="J384" s="205"/>
      <c r="K384" s="203"/>
      <c r="L384" s="237" t="s">
        <v>95</v>
      </c>
      <c r="M384" s="207" t="s">
        <v>325</v>
      </c>
      <c r="N384" s="208"/>
      <c r="O384" s="209"/>
      <c r="P384" s="2"/>
      <c r="Q384" s="14"/>
      <c r="R384" s="15"/>
      <c r="S384" s="15"/>
      <c r="T384" s="15"/>
      <c r="U384" s="15"/>
      <c r="V384" s="15"/>
      <c r="W384" s="15"/>
      <c r="X384" s="15"/>
      <c r="Y384" s="16"/>
      <c r="Z384" s="117"/>
      <c r="AB384" s="210">
        <f>COUNTIF($AB$198:$AB$209,$E384)</f>
        <v>0</v>
      </c>
      <c r="AC384" s="211">
        <f>COUNTIF($P384:$P386,"○")</f>
        <v>0</v>
      </c>
      <c r="AD384" s="212" t="b">
        <f>AND($AB384&lt;&gt;0,$AC384=0)</f>
        <v>0</v>
      </c>
      <c r="AE384" s="212" t="b">
        <f t="shared" si="32"/>
        <v>0</v>
      </c>
    </row>
    <row r="385" spans="1:31" ht="30" customHeight="1" x14ac:dyDescent="0.15">
      <c r="A385" s="213"/>
      <c r="B385" s="117"/>
      <c r="D385" s="193"/>
      <c r="E385" s="238"/>
      <c r="F385" s="239"/>
      <c r="G385" s="240"/>
      <c r="H385" s="217"/>
      <c r="I385" s="215"/>
      <c r="J385" s="218"/>
      <c r="K385" s="216"/>
      <c r="L385" s="219" t="s">
        <v>96</v>
      </c>
      <c r="M385" s="220" t="s">
        <v>326</v>
      </c>
      <c r="N385" s="221"/>
      <c r="O385" s="222"/>
      <c r="P385" s="2"/>
      <c r="Q385" s="8"/>
      <c r="R385" s="9"/>
      <c r="S385" s="9"/>
      <c r="T385" s="9"/>
      <c r="U385" s="9"/>
      <c r="V385" s="9"/>
      <c r="W385" s="9"/>
      <c r="X385" s="9"/>
      <c r="Y385" s="10"/>
      <c r="Z385" s="117"/>
      <c r="AB385" s="223">
        <f t="shared" ref="AB385:AB386" si="36">AB384</f>
        <v>0</v>
      </c>
      <c r="AC385" s="224"/>
      <c r="AD385" s="223" t="b">
        <f t="shared" si="34"/>
        <v>0</v>
      </c>
      <c r="AE385" s="212" t="b">
        <f t="shared" si="32"/>
        <v>0</v>
      </c>
    </row>
    <row r="386" spans="1:31" ht="30" customHeight="1" x14ac:dyDescent="0.15">
      <c r="A386" s="213"/>
      <c r="B386" s="117"/>
      <c r="D386" s="193"/>
      <c r="E386" s="238"/>
      <c r="F386" s="239"/>
      <c r="G386" s="240"/>
      <c r="H386" s="228"/>
      <c r="I386" s="226"/>
      <c r="J386" s="229"/>
      <c r="K386" s="227"/>
      <c r="L386" s="244" t="s">
        <v>97</v>
      </c>
      <c r="M386" s="231" t="s">
        <v>327</v>
      </c>
      <c r="N386" s="232"/>
      <c r="O386" s="233"/>
      <c r="P386" s="5"/>
      <c r="Q386" s="11"/>
      <c r="R386" s="12"/>
      <c r="S386" s="12"/>
      <c r="T386" s="12"/>
      <c r="U386" s="12"/>
      <c r="V386" s="12"/>
      <c r="W386" s="12"/>
      <c r="X386" s="12"/>
      <c r="Y386" s="13"/>
      <c r="Z386" s="117"/>
      <c r="AB386" s="223">
        <f t="shared" si="36"/>
        <v>0</v>
      </c>
      <c r="AC386" s="224"/>
      <c r="AD386" s="223" t="b">
        <f t="shared" si="34"/>
        <v>0</v>
      </c>
      <c r="AE386" s="212" t="b">
        <f t="shared" si="32"/>
        <v>0</v>
      </c>
    </row>
    <row r="387" spans="1:31" ht="30" customHeight="1" x14ac:dyDescent="0.15">
      <c r="A387" s="192">
        <f>IFERROR(IF(OR(AND($AB387&lt;&gt;0,$AC387=0), AND($AB387=0,$AC387&lt;&gt;0)),1001,0),3)</f>
        <v>0</v>
      </c>
      <c r="B387" s="273"/>
      <c r="D387" s="193"/>
      <c r="E387" s="234" t="s">
        <v>120</v>
      </c>
      <c r="F387" s="202" t="s">
        <v>86</v>
      </c>
      <c r="G387" s="203"/>
      <c r="H387" s="204" t="s">
        <v>95</v>
      </c>
      <c r="I387" s="202" t="s">
        <v>86</v>
      </c>
      <c r="J387" s="205"/>
      <c r="K387" s="203"/>
      <c r="L387" s="206" t="s">
        <v>95</v>
      </c>
      <c r="M387" s="207" t="s">
        <v>328</v>
      </c>
      <c r="N387" s="208"/>
      <c r="O387" s="209"/>
      <c r="P387" s="1"/>
      <c r="Q387" s="14"/>
      <c r="R387" s="15"/>
      <c r="S387" s="15"/>
      <c r="T387" s="15"/>
      <c r="U387" s="15"/>
      <c r="V387" s="15"/>
      <c r="W387" s="15"/>
      <c r="X387" s="15"/>
      <c r="Y387" s="16"/>
      <c r="Z387" s="117"/>
      <c r="AB387" s="210">
        <f>COUNTIF($AB$198:$AB$209,$E387)</f>
        <v>0</v>
      </c>
      <c r="AC387" s="211">
        <f>COUNTIF($P387:$P397,"○")</f>
        <v>0</v>
      </c>
      <c r="AD387" s="212" t="b">
        <f>AND($AB387&lt;&gt;0,$AC387=0)</f>
        <v>0</v>
      </c>
      <c r="AE387" s="212" t="b">
        <f t="shared" si="32"/>
        <v>0</v>
      </c>
    </row>
    <row r="388" spans="1:31" ht="30" customHeight="1" x14ac:dyDescent="0.15">
      <c r="A388" s="213"/>
      <c r="B388" s="117"/>
      <c r="D388" s="193"/>
      <c r="E388" s="238"/>
      <c r="F388" s="215"/>
      <c r="G388" s="216"/>
      <c r="H388" s="217"/>
      <c r="I388" s="215"/>
      <c r="J388" s="218"/>
      <c r="K388" s="216"/>
      <c r="L388" s="219" t="s">
        <v>96</v>
      </c>
      <c r="M388" s="220" t="s">
        <v>329</v>
      </c>
      <c r="N388" s="221"/>
      <c r="O388" s="222"/>
      <c r="P388" s="2"/>
      <c r="Q388" s="8"/>
      <c r="R388" s="9"/>
      <c r="S388" s="9"/>
      <c r="T388" s="9"/>
      <c r="U388" s="9"/>
      <c r="V388" s="9"/>
      <c r="W388" s="9"/>
      <c r="X388" s="9"/>
      <c r="Y388" s="10"/>
      <c r="Z388" s="117"/>
      <c r="AB388" s="223">
        <f t="shared" ref="AB388:AB397" si="37">AB387</f>
        <v>0</v>
      </c>
      <c r="AC388" s="224"/>
      <c r="AD388" s="223" t="b">
        <f t="shared" si="34"/>
        <v>0</v>
      </c>
      <c r="AE388" s="212" t="b">
        <f t="shared" si="32"/>
        <v>0</v>
      </c>
    </row>
    <row r="389" spans="1:31" ht="30" customHeight="1" x14ac:dyDescent="0.15">
      <c r="A389" s="213"/>
      <c r="B389" s="117"/>
      <c r="D389" s="193"/>
      <c r="E389" s="238"/>
      <c r="F389" s="215"/>
      <c r="G389" s="216"/>
      <c r="H389" s="217"/>
      <c r="I389" s="215"/>
      <c r="J389" s="218"/>
      <c r="K389" s="216"/>
      <c r="L389" s="219" t="s">
        <v>97</v>
      </c>
      <c r="M389" s="220" t="s">
        <v>330</v>
      </c>
      <c r="N389" s="221"/>
      <c r="O389" s="222"/>
      <c r="P389" s="2"/>
      <c r="Q389" s="8"/>
      <c r="R389" s="9"/>
      <c r="S389" s="9"/>
      <c r="T389" s="9"/>
      <c r="U389" s="9"/>
      <c r="V389" s="9"/>
      <c r="W389" s="9"/>
      <c r="X389" s="9"/>
      <c r="Y389" s="10"/>
      <c r="Z389" s="117"/>
      <c r="AB389" s="223">
        <f t="shared" si="37"/>
        <v>0</v>
      </c>
      <c r="AC389" s="224"/>
      <c r="AD389" s="223" t="b">
        <f t="shared" si="34"/>
        <v>0</v>
      </c>
      <c r="AE389" s="212" t="b">
        <f t="shared" si="32"/>
        <v>0</v>
      </c>
    </row>
    <row r="390" spans="1:31" ht="30" customHeight="1" x14ac:dyDescent="0.15">
      <c r="A390" s="213"/>
      <c r="B390" s="117"/>
      <c r="D390" s="193"/>
      <c r="E390" s="238"/>
      <c r="F390" s="215"/>
      <c r="G390" s="216"/>
      <c r="H390" s="217"/>
      <c r="I390" s="215"/>
      <c r="J390" s="218"/>
      <c r="K390" s="216"/>
      <c r="L390" s="219" t="s">
        <v>98</v>
      </c>
      <c r="M390" s="220" t="s">
        <v>331</v>
      </c>
      <c r="N390" s="221"/>
      <c r="O390" s="222"/>
      <c r="P390" s="2"/>
      <c r="Q390" s="8"/>
      <c r="R390" s="9"/>
      <c r="S390" s="9"/>
      <c r="T390" s="9"/>
      <c r="U390" s="9"/>
      <c r="V390" s="9"/>
      <c r="W390" s="9"/>
      <c r="X390" s="9"/>
      <c r="Y390" s="10"/>
      <c r="Z390" s="117"/>
      <c r="AB390" s="223">
        <f t="shared" si="37"/>
        <v>0</v>
      </c>
      <c r="AC390" s="224"/>
      <c r="AD390" s="223" t="b">
        <f t="shared" si="34"/>
        <v>0</v>
      </c>
      <c r="AE390" s="212" t="b">
        <f t="shared" si="32"/>
        <v>0</v>
      </c>
    </row>
    <row r="391" spans="1:31" ht="30" customHeight="1" x14ac:dyDescent="0.15">
      <c r="A391" s="213"/>
      <c r="B391" s="117"/>
      <c r="D391" s="193"/>
      <c r="E391" s="238"/>
      <c r="F391" s="215"/>
      <c r="G391" s="216"/>
      <c r="H391" s="217"/>
      <c r="I391" s="215"/>
      <c r="J391" s="218"/>
      <c r="K391" s="216"/>
      <c r="L391" s="219" t="s">
        <v>99</v>
      </c>
      <c r="M391" s="220" t="s">
        <v>332</v>
      </c>
      <c r="N391" s="221"/>
      <c r="O391" s="222"/>
      <c r="P391" s="2"/>
      <c r="Q391" s="8"/>
      <c r="R391" s="9"/>
      <c r="S391" s="9"/>
      <c r="T391" s="9"/>
      <c r="U391" s="9"/>
      <c r="V391" s="9"/>
      <c r="W391" s="9"/>
      <c r="X391" s="9"/>
      <c r="Y391" s="10"/>
      <c r="Z391" s="117"/>
      <c r="AB391" s="223">
        <f t="shared" si="37"/>
        <v>0</v>
      </c>
      <c r="AC391" s="224"/>
      <c r="AD391" s="223" t="b">
        <f t="shared" si="34"/>
        <v>0</v>
      </c>
      <c r="AE391" s="212" t="b">
        <f t="shared" si="32"/>
        <v>0</v>
      </c>
    </row>
    <row r="392" spans="1:31" ht="30" customHeight="1" x14ac:dyDescent="0.15">
      <c r="A392" s="213"/>
      <c r="B392" s="117"/>
      <c r="D392" s="193"/>
      <c r="E392" s="238"/>
      <c r="F392" s="215"/>
      <c r="G392" s="216"/>
      <c r="H392" s="217"/>
      <c r="I392" s="215"/>
      <c r="J392" s="218"/>
      <c r="K392" s="216"/>
      <c r="L392" s="219" t="s">
        <v>100</v>
      </c>
      <c r="M392" s="220" t="s">
        <v>333</v>
      </c>
      <c r="N392" s="221"/>
      <c r="O392" s="222"/>
      <c r="P392" s="2"/>
      <c r="Q392" s="8"/>
      <c r="R392" s="9"/>
      <c r="S392" s="9"/>
      <c r="T392" s="9"/>
      <c r="U392" s="9"/>
      <c r="V392" s="9"/>
      <c r="W392" s="9"/>
      <c r="X392" s="9"/>
      <c r="Y392" s="10"/>
      <c r="Z392" s="117"/>
      <c r="AB392" s="223">
        <f t="shared" si="37"/>
        <v>0</v>
      </c>
      <c r="AC392" s="224"/>
      <c r="AD392" s="223" t="b">
        <f t="shared" si="34"/>
        <v>0</v>
      </c>
      <c r="AE392" s="212" t="b">
        <f t="shared" si="32"/>
        <v>0</v>
      </c>
    </row>
    <row r="393" spans="1:31" ht="30" customHeight="1" x14ac:dyDescent="0.15">
      <c r="A393" s="213"/>
      <c r="B393" s="117"/>
      <c r="D393" s="193"/>
      <c r="E393" s="238"/>
      <c r="F393" s="215"/>
      <c r="G393" s="216"/>
      <c r="H393" s="217"/>
      <c r="I393" s="215"/>
      <c r="J393" s="218"/>
      <c r="K393" s="216"/>
      <c r="L393" s="219" t="s">
        <v>101</v>
      </c>
      <c r="M393" s="220" t="s">
        <v>334</v>
      </c>
      <c r="N393" s="221"/>
      <c r="O393" s="222"/>
      <c r="P393" s="2"/>
      <c r="Q393" s="8"/>
      <c r="R393" s="9"/>
      <c r="S393" s="9"/>
      <c r="T393" s="9"/>
      <c r="U393" s="9"/>
      <c r="V393" s="9"/>
      <c r="W393" s="9"/>
      <c r="X393" s="9"/>
      <c r="Y393" s="10"/>
      <c r="Z393" s="117"/>
      <c r="AB393" s="223">
        <f t="shared" si="37"/>
        <v>0</v>
      </c>
      <c r="AC393" s="224"/>
      <c r="AD393" s="223" t="b">
        <f t="shared" si="34"/>
        <v>0</v>
      </c>
      <c r="AE393" s="212" t="b">
        <f t="shared" si="32"/>
        <v>0</v>
      </c>
    </row>
    <row r="394" spans="1:31" ht="30" customHeight="1" x14ac:dyDescent="0.15">
      <c r="A394" s="213"/>
      <c r="B394" s="117"/>
      <c r="D394" s="193"/>
      <c r="E394" s="238"/>
      <c r="F394" s="215"/>
      <c r="G394" s="216"/>
      <c r="H394" s="217"/>
      <c r="I394" s="215"/>
      <c r="J394" s="218"/>
      <c r="K394" s="216"/>
      <c r="L394" s="219" t="s">
        <v>102</v>
      </c>
      <c r="M394" s="220" t="s">
        <v>335</v>
      </c>
      <c r="N394" s="221"/>
      <c r="O394" s="222"/>
      <c r="P394" s="2"/>
      <c r="Q394" s="8"/>
      <c r="R394" s="9"/>
      <c r="S394" s="9"/>
      <c r="T394" s="9"/>
      <c r="U394" s="9"/>
      <c r="V394" s="9"/>
      <c r="W394" s="9"/>
      <c r="X394" s="9"/>
      <c r="Y394" s="10"/>
      <c r="Z394" s="117"/>
      <c r="AB394" s="223">
        <f t="shared" si="37"/>
        <v>0</v>
      </c>
      <c r="AC394" s="224"/>
      <c r="AD394" s="223" t="b">
        <f t="shared" si="34"/>
        <v>0</v>
      </c>
      <c r="AE394" s="212" t="b">
        <f t="shared" si="32"/>
        <v>0</v>
      </c>
    </row>
    <row r="395" spans="1:31" ht="30" customHeight="1" x14ac:dyDescent="0.15">
      <c r="A395" s="213"/>
      <c r="B395" s="117"/>
      <c r="D395" s="193"/>
      <c r="E395" s="238"/>
      <c r="F395" s="215"/>
      <c r="G395" s="216"/>
      <c r="H395" s="217"/>
      <c r="I395" s="215"/>
      <c r="J395" s="218"/>
      <c r="K395" s="216"/>
      <c r="L395" s="219" t="s">
        <v>103</v>
      </c>
      <c r="M395" s="220" t="s">
        <v>336</v>
      </c>
      <c r="N395" s="221"/>
      <c r="O395" s="222"/>
      <c r="P395" s="2"/>
      <c r="Q395" s="8"/>
      <c r="R395" s="9"/>
      <c r="S395" s="9"/>
      <c r="T395" s="9"/>
      <c r="U395" s="9"/>
      <c r="V395" s="9"/>
      <c r="W395" s="9"/>
      <c r="X395" s="9"/>
      <c r="Y395" s="10"/>
      <c r="Z395" s="117"/>
      <c r="AB395" s="223">
        <f t="shared" si="37"/>
        <v>0</v>
      </c>
      <c r="AC395" s="224"/>
      <c r="AD395" s="223" t="b">
        <f t="shared" si="34"/>
        <v>0</v>
      </c>
      <c r="AE395" s="212" t="b">
        <f t="shared" si="32"/>
        <v>0</v>
      </c>
    </row>
    <row r="396" spans="1:31" ht="30" customHeight="1" x14ac:dyDescent="0.15">
      <c r="A396" s="213"/>
      <c r="B396" s="117"/>
      <c r="D396" s="193"/>
      <c r="E396" s="238"/>
      <c r="F396" s="215"/>
      <c r="G396" s="216"/>
      <c r="H396" s="217"/>
      <c r="I396" s="215"/>
      <c r="J396" s="218"/>
      <c r="K396" s="216"/>
      <c r="L396" s="219" t="s">
        <v>104</v>
      </c>
      <c r="M396" s="220" t="s">
        <v>337</v>
      </c>
      <c r="N396" s="221"/>
      <c r="O396" s="222"/>
      <c r="P396" s="2"/>
      <c r="Q396" s="8"/>
      <c r="R396" s="9"/>
      <c r="S396" s="9"/>
      <c r="T396" s="9"/>
      <c r="U396" s="9"/>
      <c r="V396" s="9"/>
      <c r="W396" s="9"/>
      <c r="X396" s="9"/>
      <c r="Y396" s="10"/>
      <c r="Z396" s="117"/>
      <c r="AB396" s="223">
        <f t="shared" si="37"/>
        <v>0</v>
      </c>
      <c r="AC396" s="224"/>
      <c r="AD396" s="223" t="b">
        <f t="shared" si="34"/>
        <v>0</v>
      </c>
      <c r="AE396" s="212" t="b">
        <f t="shared" si="32"/>
        <v>0</v>
      </c>
    </row>
    <row r="397" spans="1:31" ht="30" customHeight="1" x14ac:dyDescent="0.15">
      <c r="A397" s="264">
        <f>IFERROR(IF(AND($P397="○",TRIM($Q397)=""),1001,0),3)</f>
        <v>0</v>
      </c>
      <c r="B397" s="273"/>
      <c r="D397" s="193"/>
      <c r="E397" s="241"/>
      <c r="F397" s="226"/>
      <c r="G397" s="227"/>
      <c r="H397" s="228"/>
      <c r="I397" s="226"/>
      <c r="J397" s="229"/>
      <c r="K397" s="227"/>
      <c r="L397" s="230" t="s">
        <v>105</v>
      </c>
      <c r="M397" s="231" t="s">
        <v>479</v>
      </c>
      <c r="N397" s="232"/>
      <c r="O397" s="233"/>
      <c r="P397" s="3"/>
      <c r="Q397" s="11"/>
      <c r="R397" s="12"/>
      <c r="S397" s="12"/>
      <c r="T397" s="12"/>
      <c r="U397" s="12"/>
      <c r="V397" s="12"/>
      <c r="W397" s="12"/>
      <c r="X397" s="12"/>
      <c r="Y397" s="13"/>
      <c r="Z397" s="117"/>
      <c r="AB397" s="223">
        <f t="shared" si="37"/>
        <v>0</v>
      </c>
      <c r="AC397" s="224"/>
      <c r="AD397" s="223" t="b">
        <f t="shared" si="34"/>
        <v>0</v>
      </c>
      <c r="AE397" s="212" t="b">
        <f t="shared" si="32"/>
        <v>0</v>
      </c>
    </row>
    <row r="398" spans="1:31" ht="30" customHeight="1" x14ac:dyDescent="0.15">
      <c r="A398" s="192">
        <f>IFERROR(IF(OR(AND($AB398&lt;&gt;0,$AC398=0), AND($AB398=0,$AC398&lt;&gt;0)),1001,0),3)</f>
        <v>0</v>
      </c>
      <c r="B398" s="273"/>
      <c r="D398" s="193"/>
      <c r="E398" s="238" t="s">
        <v>121</v>
      </c>
      <c r="F398" s="215" t="s">
        <v>87</v>
      </c>
      <c r="G398" s="216"/>
      <c r="H398" s="204" t="s">
        <v>95</v>
      </c>
      <c r="I398" s="202" t="s">
        <v>167</v>
      </c>
      <c r="J398" s="205"/>
      <c r="K398" s="203"/>
      <c r="L398" s="237" t="s">
        <v>95</v>
      </c>
      <c r="M398" s="207" t="s">
        <v>338</v>
      </c>
      <c r="N398" s="208"/>
      <c r="O398" s="209"/>
      <c r="P398" s="2"/>
      <c r="Q398" s="14"/>
      <c r="R398" s="15"/>
      <c r="S398" s="15"/>
      <c r="T398" s="15"/>
      <c r="U398" s="15"/>
      <c r="V398" s="15"/>
      <c r="W398" s="15"/>
      <c r="X398" s="15"/>
      <c r="Y398" s="16"/>
      <c r="Z398" s="117"/>
      <c r="AB398" s="210">
        <f>COUNTIF($AB$198:$AB$209,$E398)</f>
        <v>0</v>
      </c>
      <c r="AC398" s="211">
        <f>COUNTIF($P398:$P410,"○")</f>
        <v>0</v>
      </c>
      <c r="AD398" s="212" t="b">
        <f>AND($AB398&lt;&gt;0,$AC398=0)</f>
        <v>0</v>
      </c>
      <c r="AE398" s="212" t="b">
        <f t="shared" si="32"/>
        <v>0</v>
      </c>
    </row>
    <row r="399" spans="1:31" ht="30" customHeight="1" x14ac:dyDescent="0.15">
      <c r="A399" s="213"/>
      <c r="B399" s="117"/>
      <c r="D399" s="193"/>
      <c r="E399" s="238"/>
      <c r="F399" s="215"/>
      <c r="G399" s="216"/>
      <c r="H399" s="217"/>
      <c r="I399" s="215"/>
      <c r="J399" s="218"/>
      <c r="K399" s="216"/>
      <c r="L399" s="219" t="s">
        <v>96</v>
      </c>
      <c r="M399" s="220" t="s">
        <v>339</v>
      </c>
      <c r="N399" s="221"/>
      <c r="O399" s="222"/>
      <c r="P399" s="2"/>
      <c r="Q399" s="8"/>
      <c r="R399" s="9"/>
      <c r="S399" s="9"/>
      <c r="T399" s="9"/>
      <c r="U399" s="9"/>
      <c r="V399" s="9"/>
      <c r="W399" s="9"/>
      <c r="X399" s="9"/>
      <c r="Y399" s="10"/>
      <c r="Z399" s="117"/>
      <c r="AB399" s="223">
        <f t="shared" ref="AB399:AB410" si="38">AB398</f>
        <v>0</v>
      </c>
      <c r="AC399" s="224"/>
      <c r="AD399" s="223" t="b">
        <f t="shared" si="34"/>
        <v>0</v>
      </c>
      <c r="AE399" s="212" t="b">
        <f t="shared" si="32"/>
        <v>0</v>
      </c>
    </row>
    <row r="400" spans="1:31" ht="30" customHeight="1" x14ac:dyDescent="0.15">
      <c r="A400" s="213"/>
      <c r="B400" s="117"/>
      <c r="D400" s="193"/>
      <c r="E400" s="238"/>
      <c r="F400" s="215"/>
      <c r="G400" s="216"/>
      <c r="H400" s="217"/>
      <c r="I400" s="215"/>
      <c r="J400" s="218"/>
      <c r="K400" s="216"/>
      <c r="L400" s="219" t="s">
        <v>97</v>
      </c>
      <c r="M400" s="220" t="s">
        <v>340</v>
      </c>
      <c r="N400" s="221"/>
      <c r="O400" s="222"/>
      <c r="P400" s="2"/>
      <c r="Q400" s="8"/>
      <c r="R400" s="9"/>
      <c r="S400" s="9"/>
      <c r="T400" s="9"/>
      <c r="U400" s="9"/>
      <c r="V400" s="9"/>
      <c r="W400" s="9"/>
      <c r="X400" s="9"/>
      <c r="Y400" s="10"/>
      <c r="Z400" s="117"/>
      <c r="AB400" s="223">
        <f t="shared" si="38"/>
        <v>0</v>
      </c>
      <c r="AC400" s="224"/>
      <c r="AD400" s="223" t="b">
        <f t="shared" si="34"/>
        <v>0</v>
      </c>
      <c r="AE400" s="212" t="b">
        <f t="shared" si="32"/>
        <v>0</v>
      </c>
    </row>
    <row r="401" spans="1:31" ht="30" customHeight="1" x14ac:dyDescent="0.15">
      <c r="A401" s="213"/>
      <c r="B401" s="117"/>
      <c r="D401" s="193"/>
      <c r="E401" s="238"/>
      <c r="F401" s="215"/>
      <c r="G401" s="216"/>
      <c r="H401" s="217"/>
      <c r="I401" s="215"/>
      <c r="J401" s="218"/>
      <c r="K401" s="216"/>
      <c r="L401" s="219" t="s">
        <v>98</v>
      </c>
      <c r="M401" s="220" t="s">
        <v>341</v>
      </c>
      <c r="N401" s="221"/>
      <c r="O401" s="222"/>
      <c r="P401" s="2"/>
      <c r="Q401" s="8"/>
      <c r="R401" s="9"/>
      <c r="S401" s="9"/>
      <c r="T401" s="9"/>
      <c r="U401" s="9"/>
      <c r="V401" s="9"/>
      <c r="W401" s="9"/>
      <c r="X401" s="9"/>
      <c r="Y401" s="10"/>
      <c r="Z401" s="117"/>
      <c r="AB401" s="223">
        <f t="shared" si="38"/>
        <v>0</v>
      </c>
      <c r="AC401" s="224"/>
      <c r="AD401" s="223" t="b">
        <f t="shared" si="34"/>
        <v>0</v>
      </c>
      <c r="AE401" s="212" t="b">
        <f t="shared" si="32"/>
        <v>0</v>
      </c>
    </row>
    <row r="402" spans="1:31" ht="30" customHeight="1" x14ac:dyDescent="0.15">
      <c r="A402" s="213"/>
      <c r="B402" s="117"/>
      <c r="D402" s="193"/>
      <c r="E402" s="238"/>
      <c r="F402" s="215"/>
      <c r="G402" s="216"/>
      <c r="H402" s="217"/>
      <c r="I402" s="215"/>
      <c r="J402" s="218"/>
      <c r="K402" s="216"/>
      <c r="L402" s="219" t="s">
        <v>99</v>
      </c>
      <c r="M402" s="220" t="s">
        <v>342</v>
      </c>
      <c r="N402" s="221"/>
      <c r="O402" s="222"/>
      <c r="P402" s="2"/>
      <c r="Q402" s="8"/>
      <c r="R402" s="9"/>
      <c r="S402" s="9"/>
      <c r="T402" s="9"/>
      <c r="U402" s="9"/>
      <c r="V402" s="9"/>
      <c r="W402" s="9"/>
      <c r="X402" s="9"/>
      <c r="Y402" s="10"/>
      <c r="Z402" s="117"/>
      <c r="AB402" s="223">
        <f t="shared" si="38"/>
        <v>0</v>
      </c>
      <c r="AC402" s="224"/>
      <c r="AD402" s="223" t="b">
        <f t="shared" si="34"/>
        <v>0</v>
      </c>
      <c r="AE402" s="212" t="b">
        <f t="shared" si="32"/>
        <v>0</v>
      </c>
    </row>
    <row r="403" spans="1:31" ht="30" customHeight="1" x14ac:dyDescent="0.15">
      <c r="A403" s="213"/>
      <c r="B403" s="117"/>
      <c r="D403" s="193"/>
      <c r="E403" s="238"/>
      <c r="F403" s="215"/>
      <c r="G403" s="216"/>
      <c r="H403" s="217"/>
      <c r="I403" s="215"/>
      <c r="J403" s="218"/>
      <c r="K403" s="216"/>
      <c r="L403" s="219" t="s">
        <v>100</v>
      </c>
      <c r="M403" s="220" t="s">
        <v>343</v>
      </c>
      <c r="N403" s="221"/>
      <c r="O403" s="222"/>
      <c r="P403" s="2"/>
      <c r="Q403" s="8"/>
      <c r="R403" s="9"/>
      <c r="S403" s="9"/>
      <c r="T403" s="9"/>
      <c r="U403" s="9"/>
      <c r="V403" s="9"/>
      <c r="W403" s="9"/>
      <c r="X403" s="9"/>
      <c r="Y403" s="10"/>
      <c r="Z403" s="117"/>
      <c r="AB403" s="223">
        <f t="shared" si="38"/>
        <v>0</v>
      </c>
      <c r="AC403" s="224"/>
      <c r="AD403" s="223" t="b">
        <f t="shared" si="34"/>
        <v>0</v>
      </c>
      <c r="AE403" s="212" t="b">
        <f t="shared" si="32"/>
        <v>0</v>
      </c>
    </row>
    <row r="404" spans="1:31" ht="30" customHeight="1" x14ac:dyDescent="0.15">
      <c r="A404" s="264">
        <f>IFERROR(IF(AND($P404="○",TRIM($Q404)=""),1001,0),3)</f>
        <v>0</v>
      </c>
      <c r="B404" s="273"/>
      <c r="D404" s="193"/>
      <c r="E404" s="238"/>
      <c r="F404" s="215"/>
      <c r="G404" s="216"/>
      <c r="H404" s="217"/>
      <c r="I404" s="215"/>
      <c r="J404" s="218"/>
      <c r="K404" s="216"/>
      <c r="L404" s="219" t="s">
        <v>101</v>
      </c>
      <c r="M404" s="220" t="s">
        <v>480</v>
      </c>
      <c r="N404" s="221"/>
      <c r="O404" s="222"/>
      <c r="P404" s="2"/>
      <c r="Q404" s="8"/>
      <c r="R404" s="9"/>
      <c r="S404" s="9"/>
      <c r="T404" s="9"/>
      <c r="U404" s="9"/>
      <c r="V404" s="9"/>
      <c r="W404" s="9"/>
      <c r="X404" s="9"/>
      <c r="Y404" s="10"/>
      <c r="Z404" s="117"/>
      <c r="AB404" s="223">
        <f t="shared" si="38"/>
        <v>0</v>
      </c>
      <c r="AC404" s="224"/>
      <c r="AD404" s="223" t="b">
        <f t="shared" si="34"/>
        <v>0</v>
      </c>
      <c r="AE404" s="212" t="b">
        <f t="shared" si="32"/>
        <v>0</v>
      </c>
    </row>
    <row r="405" spans="1:31" ht="30" customHeight="1" x14ac:dyDescent="0.15">
      <c r="A405" s="213"/>
      <c r="B405" s="117"/>
      <c r="D405" s="193"/>
      <c r="E405" s="238"/>
      <c r="F405" s="215"/>
      <c r="G405" s="216"/>
      <c r="H405" s="217"/>
      <c r="I405" s="215"/>
      <c r="J405" s="218"/>
      <c r="K405" s="216"/>
      <c r="L405" s="219" t="s">
        <v>102</v>
      </c>
      <c r="M405" s="220" t="s">
        <v>344</v>
      </c>
      <c r="N405" s="221"/>
      <c r="O405" s="222"/>
      <c r="P405" s="2"/>
      <c r="Q405" s="8"/>
      <c r="R405" s="9"/>
      <c r="S405" s="9"/>
      <c r="T405" s="9"/>
      <c r="U405" s="9"/>
      <c r="V405" s="9"/>
      <c r="W405" s="9"/>
      <c r="X405" s="9"/>
      <c r="Y405" s="10"/>
      <c r="Z405" s="117"/>
      <c r="AB405" s="223">
        <f t="shared" si="38"/>
        <v>0</v>
      </c>
      <c r="AC405" s="224"/>
      <c r="AD405" s="223" t="b">
        <f t="shared" si="34"/>
        <v>0</v>
      </c>
      <c r="AE405" s="212" t="b">
        <f t="shared" si="32"/>
        <v>0</v>
      </c>
    </row>
    <row r="406" spans="1:31" ht="30" customHeight="1" x14ac:dyDescent="0.15">
      <c r="A406" s="213"/>
      <c r="B406" s="117"/>
      <c r="D406" s="193"/>
      <c r="E406" s="238"/>
      <c r="F406" s="215"/>
      <c r="G406" s="216"/>
      <c r="H406" s="249"/>
      <c r="I406" s="250"/>
      <c r="J406" s="251"/>
      <c r="K406" s="252"/>
      <c r="L406" s="219" t="s">
        <v>103</v>
      </c>
      <c r="M406" s="220" t="s">
        <v>345</v>
      </c>
      <c r="N406" s="221"/>
      <c r="O406" s="222"/>
      <c r="P406" s="2"/>
      <c r="Q406" s="8"/>
      <c r="R406" s="9"/>
      <c r="S406" s="9"/>
      <c r="T406" s="9"/>
      <c r="U406" s="9"/>
      <c r="V406" s="9"/>
      <c r="W406" s="9"/>
      <c r="X406" s="9"/>
      <c r="Y406" s="10"/>
      <c r="Z406" s="117"/>
      <c r="AB406" s="223">
        <f t="shared" si="38"/>
        <v>0</v>
      </c>
      <c r="AC406" s="224"/>
      <c r="AD406" s="223" t="b">
        <f t="shared" si="34"/>
        <v>0</v>
      </c>
      <c r="AE406" s="212" t="b">
        <f t="shared" ref="AE406:AE469" si="39">AND($AB406=0,$P406="○")</f>
        <v>0</v>
      </c>
    </row>
    <row r="407" spans="1:31" ht="30" customHeight="1" x14ac:dyDescent="0.15">
      <c r="A407" s="213"/>
      <c r="B407" s="117"/>
      <c r="D407" s="193"/>
      <c r="E407" s="238"/>
      <c r="F407" s="215"/>
      <c r="G407" s="216"/>
      <c r="H407" s="245" t="s">
        <v>96</v>
      </c>
      <c r="I407" s="246" t="s">
        <v>168</v>
      </c>
      <c r="J407" s="247"/>
      <c r="K407" s="248"/>
      <c r="L407" s="219" t="s">
        <v>95</v>
      </c>
      <c r="M407" s="220" t="s">
        <v>346</v>
      </c>
      <c r="N407" s="221"/>
      <c r="O407" s="222"/>
      <c r="P407" s="2"/>
      <c r="Q407" s="8"/>
      <c r="R407" s="9"/>
      <c r="S407" s="9"/>
      <c r="T407" s="9"/>
      <c r="U407" s="9"/>
      <c r="V407" s="9"/>
      <c r="W407" s="9"/>
      <c r="X407" s="9"/>
      <c r="Y407" s="10"/>
      <c r="Z407" s="117"/>
      <c r="AB407" s="223">
        <f t="shared" si="38"/>
        <v>0</v>
      </c>
      <c r="AC407" s="224"/>
      <c r="AD407" s="223" t="b">
        <f t="shared" si="34"/>
        <v>0</v>
      </c>
      <c r="AE407" s="212" t="b">
        <f t="shared" si="39"/>
        <v>0</v>
      </c>
    </row>
    <row r="408" spans="1:31" ht="30" customHeight="1" x14ac:dyDescent="0.15">
      <c r="A408" s="213"/>
      <c r="B408" s="117"/>
      <c r="D408" s="193"/>
      <c r="E408" s="238"/>
      <c r="F408" s="215"/>
      <c r="G408" s="216"/>
      <c r="H408" s="217"/>
      <c r="I408" s="215"/>
      <c r="J408" s="218"/>
      <c r="K408" s="216"/>
      <c r="L408" s="219" t="s">
        <v>96</v>
      </c>
      <c r="M408" s="220" t="s">
        <v>347</v>
      </c>
      <c r="N408" s="221"/>
      <c r="O408" s="222"/>
      <c r="P408" s="2"/>
      <c r="Q408" s="8"/>
      <c r="R408" s="9"/>
      <c r="S408" s="9"/>
      <c r="T408" s="9"/>
      <c r="U408" s="9"/>
      <c r="V408" s="9"/>
      <c r="W408" s="9"/>
      <c r="X408" s="9"/>
      <c r="Y408" s="10"/>
      <c r="Z408" s="117"/>
      <c r="AB408" s="223">
        <f t="shared" si="38"/>
        <v>0</v>
      </c>
      <c r="AC408" s="224"/>
      <c r="AD408" s="223" t="b">
        <f t="shared" si="34"/>
        <v>0</v>
      </c>
      <c r="AE408" s="212" t="b">
        <f t="shared" si="39"/>
        <v>0</v>
      </c>
    </row>
    <row r="409" spans="1:31" ht="30" customHeight="1" x14ac:dyDescent="0.15">
      <c r="A409" s="213"/>
      <c r="B409" s="117"/>
      <c r="D409" s="193"/>
      <c r="E409" s="238"/>
      <c r="F409" s="215"/>
      <c r="G409" s="216"/>
      <c r="H409" s="217"/>
      <c r="I409" s="215"/>
      <c r="J409" s="218"/>
      <c r="K409" s="216"/>
      <c r="L409" s="219" t="s">
        <v>97</v>
      </c>
      <c r="M409" s="220" t="s">
        <v>348</v>
      </c>
      <c r="N409" s="221"/>
      <c r="O409" s="222"/>
      <c r="P409" s="2"/>
      <c r="Q409" s="8"/>
      <c r="R409" s="9"/>
      <c r="S409" s="9"/>
      <c r="T409" s="9"/>
      <c r="U409" s="9"/>
      <c r="V409" s="9"/>
      <c r="W409" s="9"/>
      <c r="X409" s="9"/>
      <c r="Y409" s="10"/>
      <c r="Z409" s="117"/>
      <c r="AB409" s="223">
        <f t="shared" si="38"/>
        <v>0</v>
      </c>
      <c r="AC409" s="224"/>
      <c r="AD409" s="223" t="b">
        <f t="shared" si="34"/>
        <v>0</v>
      </c>
      <c r="AE409" s="212" t="b">
        <f t="shared" si="39"/>
        <v>0</v>
      </c>
    </row>
    <row r="410" spans="1:31" ht="30" customHeight="1" x14ac:dyDescent="0.15">
      <c r="A410" s="213"/>
      <c r="B410" s="117"/>
      <c r="D410" s="193"/>
      <c r="E410" s="238"/>
      <c r="F410" s="215"/>
      <c r="G410" s="216"/>
      <c r="H410" s="228"/>
      <c r="I410" s="226"/>
      <c r="J410" s="229"/>
      <c r="K410" s="227"/>
      <c r="L410" s="244" t="s">
        <v>98</v>
      </c>
      <c r="M410" s="231" t="s">
        <v>349</v>
      </c>
      <c r="N410" s="232"/>
      <c r="O410" s="233"/>
      <c r="P410" s="5"/>
      <c r="Q410" s="11"/>
      <c r="R410" s="12"/>
      <c r="S410" s="12"/>
      <c r="T410" s="12"/>
      <c r="U410" s="12"/>
      <c r="V410" s="12"/>
      <c r="W410" s="12"/>
      <c r="X410" s="12"/>
      <c r="Y410" s="13"/>
      <c r="Z410" s="117"/>
      <c r="AB410" s="223">
        <f t="shared" si="38"/>
        <v>0</v>
      </c>
      <c r="AC410" s="224"/>
      <c r="AD410" s="223" t="b">
        <f t="shared" si="34"/>
        <v>0</v>
      </c>
      <c r="AE410" s="212" t="b">
        <f t="shared" si="39"/>
        <v>0</v>
      </c>
    </row>
    <row r="411" spans="1:31" ht="30" customHeight="1" x14ac:dyDescent="0.15">
      <c r="A411" s="192">
        <f>IFERROR(IF(OR(AND($AB411&lt;&gt;0,$AC411=0), AND($AB411=0,$AC411&lt;&gt;0)),1001,0),3)</f>
        <v>0</v>
      </c>
      <c r="B411" s="273"/>
      <c r="D411" s="193"/>
      <c r="E411" s="234" t="s">
        <v>122</v>
      </c>
      <c r="F411" s="235" t="s">
        <v>88</v>
      </c>
      <c r="G411" s="236"/>
      <c r="H411" s="204" t="s">
        <v>95</v>
      </c>
      <c r="I411" s="202" t="s">
        <v>169</v>
      </c>
      <c r="J411" s="205"/>
      <c r="K411" s="203"/>
      <c r="L411" s="206" t="s">
        <v>95</v>
      </c>
      <c r="M411" s="207" t="s">
        <v>350</v>
      </c>
      <c r="N411" s="208"/>
      <c r="O411" s="209"/>
      <c r="P411" s="1"/>
      <c r="Q411" s="14"/>
      <c r="R411" s="15"/>
      <c r="S411" s="15"/>
      <c r="T411" s="15"/>
      <c r="U411" s="15"/>
      <c r="V411" s="15"/>
      <c r="W411" s="15"/>
      <c r="X411" s="15"/>
      <c r="Y411" s="16"/>
      <c r="Z411" s="117"/>
      <c r="AB411" s="210">
        <f>COUNTIF($AB$198:$AB$209,$E411)</f>
        <v>0</v>
      </c>
      <c r="AC411" s="211">
        <f>COUNTIF($P411:$P425,"○")</f>
        <v>0</v>
      </c>
      <c r="AD411" s="212" t="b">
        <f>AND($AB411&lt;&gt;0,$AC411=0)</f>
        <v>0</v>
      </c>
      <c r="AE411" s="212" t="b">
        <f t="shared" si="39"/>
        <v>0</v>
      </c>
    </row>
    <row r="412" spans="1:31" ht="30" customHeight="1" x14ac:dyDescent="0.15">
      <c r="A412" s="213"/>
      <c r="B412" s="117"/>
      <c r="D412" s="193"/>
      <c r="E412" s="238"/>
      <c r="F412" s="239"/>
      <c r="G412" s="240"/>
      <c r="H412" s="217"/>
      <c r="I412" s="215"/>
      <c r="J412" s="218"/>
      <c r="K412" s="216"/>
      <c r="L412" s="219" t="s">
        <v>96</v>
      </c>
      <c r="M412" s="220" t="s">
        <v>351</v>
      </c>
      <c r="N412" s="221"/>
      <c r="O412" s="222"/>
      <c r="P412" s="2"/>
      <c r="Q412" s="8"/>
      <c r="R412" s="9"/>
      <c r="S412" s="9"/>
      <c r="T412" s="9"/>
      <c r="U412" s="9"/>
      <c r="V412" s="9"/>
      <c r="W412" s="9"/>
      <c r="X412" s="9"/>
      <c r="Y412" s="10"/>
      <c r="Z412" s="117"/>
      <c r="AB412" s="223">
        <f t="shared" ref="AB412:AB425" si="40">AB411</f>
        <v>0</v>
      </c>
      <c r="AC412" s="224"/>
      <c r="AD412" s="223" t="b">
        <f t="shared" si="34"/>
        <v>0</v>
      </c>
      <c r="AE412" s="212" t="b">
        <f t="shared" si="39"/>
        <v>0</v>
      </c>
    </row>
    <row r="413" spans="1:31" ht="30" customHeight="1" x14ac:dyDescent="0.15">
      <c r="A413" s="213"/>
      <c r="B413" s="117"/>
      <c r="D413" s="193"/>
      <c r="E413" s="238"/>
      <c r="F413" s="239"/>
      <c r="G413" s="240"/>
      <c r="H413" s="217"/>
      <c r="I413" s="215"/>
      <c r="J413" s="218"/>
      <c r="K413" s="216"/>
      <c r="L413" s="219" t="s">
        <v>97</v>
      </c>
      <c r="M413" s="220" t="s">
        <v>352</v>
      </c>
      <c r="N413" s="221"/>
      <c r="O413" s="222"/>
      <c r="P413" s="2"/>
      <c r="Q413" s="8"/>
      <c r="R413" s="9"/>
      <c r="S413" s="9"/>
      <c r="T413" s="9"/>
      <c r="U413" s="9"/>
      <c r="V413" s="9"/>
      <c r="W413" s="9"/>
      <c r="X413" s="9"/>
      <c r="Y413" s="10"/>
      <c r="Z413" s="117"/>
      <c r="AB413" s="223">
        <f t="shared" si="40"/>
        <v>0</v>
      </c>
      <c r="AC413" s="224"/>
      <c r="AD413" s="223" t="b">
        <f t="shared" si="34"/>
        <v>0</v>
      </c>
      <c r="AE413" s="212" t="b">
        <f t="shared" si="39"/>
        <v>0</v>
      </c>
    </row>
    <row r="414" spans="1:31" ht="30" customHeight="1" x14ac:dyDescent="0.15">
      <c r="A414" s="213"/>
      <c r="B414" s="117"/>
      <c r="D414" s="193"/>
      <c r="E414" s="238"/>
      <c r="F414" s="239"/>
      <c r="G414" s="240"/>
      <c r="H414" s="217"/>
      <c r="I414" s="215"/>
      <c r="J414" s="218"/>
      <c r="K414" s="216"/>
      <c r="L414" s="219" t="s">
        <v>98</v>
      </c>
      <c r="M414" s="220" t="s">
        <v>353</v>
      </c>
      <c r="N414" s="221"/>
      <c r="O414" s="222"/>
      <c r="P414" s="2"/>
      <c r="Q414" s="8"/>
      <c r="R414" s="9"/>
      <c r="S414" s="9"/>
      <c r="T414" s="9"/>
      <c r="U414" s="9"/>
      <c r="V414" s="9"/>
      <c r="W414" s="9"/>
      <c r="X414" s="9"/>
      <c r="Y414" s="10"/>
      <c r="Z414" s="117"/>
      <c r="AB414" s="223">
        <f t="shared" si="40"/>
        <v>0</v>
      </c>
      <c r="AC414" s="224"/>
      <c r="AD414" s="223" t="b">
        <f t="shared" si="34"/>
        <v>0</v>
      </c>
      <c r="AE414" s="212" t="b">
        <f t="shared" si="39"/>
        <v>0</v>
      </c>
    </row>
    <row r="415" spans="1:31" ht="30" customHeight="1" x14ac:dyDescent="0.15">
      <c r="A415" s="213"/>
      <c r="B415" s="117"/>
      <c r="D415" s="193"/>
      <c r="E415" s="238"/>
      <c r="F415" s="239"/>
      <c r="G415" s="240"/>
      <c r="H415" s="217"/>
      <c r="I415" s="215"/>
      <c r="J415" s="218"/>
      <c r="K415" s="216"/>
      <c r="L415" s="219" t="s">
        <v>99</v>
      </c>
      <c r="M415" s="220" t="s">
        <v>354</v>
      </c>
      <c r="N415" s="221"/>
      <c r="O415" s="222"/>
      <c r="P415" s="2"/>
      <c r="Q415" s="8"/>
      <c r="R415" s="9"/>
      <c r="S415" s="9"/>
      <c r="T415" s="9"/>
      <c r="U415" s="9"/>
      <c r="V415" s="9"/>
      <c r="W415" s="9"/>
      <c r="X415" s="9"/>
      <c r="Y415" s="10"/>
      <c r="Z415" s="117"/>
      <c r="AB415" s="223">
        <f t="shared" si="40"/>
        <v>0</v>
      </c>
      <c r="AC415" s="224"/>
      <c r="AD415" s="223" t="b">
        <f t="shared" si="34"/>
        <v>0</v>
      </c>
      <c r="AE415" s="212" t="b">
        <f t="shared" si="39"/>
        <v>0</v>
      </c>
    </row>
    <row r="416" spans="1:31" ht="30" customHeight="1" x14ac:dyDescent="0.15">
      <c r="A416" s="213"/>
      <c r="B416" s="117"/>
      <c r="D416" s="193"/>
      <c r="E416" s="238"/>
      <c r="F416" s="239"/>
      <c r="G416" s="240"/>
      <c r="H416" s="217"/>
      <c r="I416" s="215"/>
      <c r="J416" s="218"/>
      <c r="K416" s="216"/>
      <c r="L416" s="219" t="s">
        <v>100</v>
      </c>
      <c r="M416" s="220" t="s">
        <v>355</v>
      </c>
      <c r="N416" s="221"/>
      <c r="O416" s="222"/>
      <c r="P416" s="2"/>
      <c r="Q416" s="8"/>
      <c r="R416" s="9"/>
      <c r="S416" s="9"/>
      <c r="T416" s="9"/>
      <c r="U416" s="9"/>
      <c r="V416" s="9"/>
      <c r="W416" s="9"/>
      <c r="X416" s="9"/>
      <c r="Y416" s="10"/>
      <c r="Z416" s="117"/>
      <c r="AB416" s="223">
        <f t="shared" si="40"/>
        <v>0</v>
      </c>
      <c r="AC416" s="224"/>
      <c r="AD416" s="223" t="b">
        <f t="shared" si="34"/>
        <v>0</v>
      </c>
      <c r="AE416" s="212" t="b">
        <f t="shared" si="39"/>
        <v>0</v>
      </c>
    </row>
    <row r="417" spans="1:31" ht="30" customHeight="1" x14ac:dyDescent="0.15">
      <c r="A417" s="264">
        <f>IFERROR(IF(AND($P417="○",TRIM($Q417)=""),1001,0),3)</f>
        <v>0</v>
      </c>
      <c r="B417" s="273"/>
      <c r="D417" s="193"/>
      <c r="E417" s="238"/>
      <c r="F417" s="239"/>
      <c r="G417" s="240"/>
      <c r="H417" s="249"/>
      <c r="I417" s="250"/>
      <c r="J417" s="251"/>
      <c r="K417" s="252"/>
      <c r="L417" s="219" t="s">
        <v>101</v>
      </c>
      <c r="M417" s="220" t="s">
        <v>481</v>
      </c>
      <c r="N417" s="221"/>
      <c r="O417" s="222"/>
      <c r="P417" s="2"/>
      <c r="Q417" s="8"/>
      <c r="R417" s="9"/>
      <c r="S417" s="9"/>
      <c r="T417" s="9"/>
      <c r="U417" s="9"/>
      <c r="V417" s="9"/>
      <c r="W417" s="9"/>
      <c r="X417" s="9"/>
      <c r="Y417" s="10"/>
      <c r="Z417" s="117"/>
      <c r="AB417" s="223">
        <f t="shared" si="40"/>
        <v>0</v>
      </c>
      <c r="AC417" s="224"/>
      <c r="AD417" s="223" t="b">
        <f t="shared" si="34"/>
        <v>0</v>
      </c>
      <c r="AE417" s="212" t="b">
        <f t="shared" si="39"/>
        <v>0</v>
      </c>
    </row>
    <row r="418" spans="1:31" ht="30" customHeight="1" x14ac:dyDescent="0.15">
      <c r="A418" s="213"/>
      <c r="B418" s="117"/>
      <c r="D418" s="193"/>
      <c r="E418" s="238"/>
      <c r="F418" s="239"/>
      <c r="G418" s="240"/>
      <c r="H418" s="245" t="s">
        <v>96</v>
      </c>
      <c r="I418" s="246" t="s">
        <v>170</v>
      </c>
      <c r="J418" s="247"/>
      <c r="K418" s="248"/>
      <c r="L418" s="219" t="s">
        <v>95</v>
      </c>
      <c r="M418" s="220" t="s">
        <v>356</v>
      </c>
      <c r="N418" s="221"/>
      <c r="O418" s="222"/>
      <c r="P418" s="2"/>
      <c r="Q418" s="8"/>
      <c r="R418" s="9"/>
      <c r="S418" s="9"/>
      <c r="T418" s="9"/>
      <c r="U418" s="9"/>
      <c r="V418" s="9"/>
      <c r="W418" s="9"/>
      <c r="X418" s="9"/>
      <c r="Y418" s="10"/>
      <c r="Z418" s="117"/>
      <c r="AB418" s="223">
        <f t="shared" si="40"/>
        <v>0</v>
      </c>
      <c r="AC418" s="224"/>
      <c r="AD418" s="223" t="b">
        <f t="shared" si="34"/>
        <v>0</v>
      </c>
      <c r="AE418" s="212" t="b">
        <f t="shared" si="39"/>
        <v>0</v>
      </c>
    </row>
    <row r="419" spans="1:31" ht="30" customHeight="1" x14ac:dyDescent="0.15">
      <c r="A419" s="213"/>
      <c r="B419" s="117"/>
      <c r="D419" s="193"/>
      <c r="E419" s="238"/>
      <c r="F419" s="239"/>
      <c r="G419" s="240"/>
      <c r="H419" s="217"/>
      <c r="I419" s="215"/>
      <c r="J419" s="218"/>
      <c r="K419" s="216"/>
      <c r="L419" s="219" t="s">
        <v>96</v>
      </c>
      <c r="M419" s="220" t="s">
        <v>357</v>
      </c>
      <c r="N419" s="221"/>
      <c r="O419" s="222"/>
      <c r="P419" s="2"/>
      <c r="Q419" s="8"/>
      <c r="R419" s="9"/>
      <c r="S419" s="9"/>
      <c r="T419" s="9"/>
      <c r="U419" s="9"/>
      <c r="V419" s="9"/>
      <c r="W419" s="9"/>
      <c r="X419" s="9"/>
      <c r="Y419" s="10"/>
      <c r="Z419" s="117"/>
      <c r="AB419" s="223">
        <f t="shared" si="40"/>
        <v>0</v>
      </c>
      <c r="AC419" s="224"/>
      <c r="AD419" s="223" t="b">
        <f t="shared" si="34"/>
        <v>0</v>
      </c>
      <c r="AE419" s="212" t="b">
        <f t="shared" si="39"/>
        <v>0</v>
      </c>
    </row>
    <row r="420" spans="1:31" ht="30" customHeight="1" x14ac:dyDescent="0.15">
      <c r="A420" s="213"/>
      <c r="B420" s="117"/>
      <c r="D420" s="193"/>
      <c r="E420" s="238"/>
      <c r="F420" s="239"/>
      <c r="G420" s="240"/>
      <c r="H420" s="217"/>
      <c r="I420" s="215"/>
      <c r="J420" s="218"/>
      <c r="K420" s="216"/>
      <c r="L420" s="219" t="s">
        <v>97</v>
      </c>
      <c r="M420" s="220" t="s">
        <v>358</v>
      </c>
      <c r="N420" s="221"/>
      <c r="O420" s="222"/>
      <c r="P420" s="2"/>
      <c r="Q420" s="8"/>
      <c r="R420" s="9"/>
      <c r="S420" s="9"/>
      <c r="T420" s="9"/>
      <c r="U420" s="9"/>
      <c r="V420" s="9"/>
      <c r="W420" s="9"/>
      <c r="X420" s="9"/>
      <c r="Y420" s="10"/>
      <c r="Z420" s="117"/>
      <c r="AB420" s="223">
        <f t="shared" si="40"/>
        <v>0</v>
      </c>
      <c r="AC420" s="224"/>
      <c r="AD420" s="223" t="b">
        <f t="shared" si="34"/>
        <v>0</v>
      </c>
      <c r="AE420" s="212" t="b">
        <f t="shared" si="39"/>
        <v>0</v>
      </c>
    </row>
    <row r="421" spans="1:31" ht="30" customHeight="1" x14ac:dyDescent="0.15">
      <c r="A421" s="213"/>
      <c r="B421" s="117"/>
      <c r="D421" s="193"/>
      <c r="E421" s="238"/>
      <c r="F421" s="239"/>
      <c r="G421" s="240"/>
      <c r="H421" s="217"/>
      <c r="I421" s="215"/>
      <c r="J421" s="218"/>
      <c r="K421" s="216"/>
      <c r="L421" s="219" t="s">
        <v>98</v>
      </c>
      <c r="M421" s="220" t="s">
        <v>359</v>
      </c>
      <c r="N421" s="221"/>
      <c r="O421" s="222"/>
      <c r="P421" s="2"/>
      <c r="Q421" s="8"/>
      <c r="R421" s="9"/>
      <c r="S421" s="9"/>
      <c r="T421" s="9"/>
      <c r="U421" s="9"/>
      <c r="V421" s="9"/>
      <c r="W421" s="9"/>
      <c r="X421" s="9"/>
      <c r="Y421" s="10"/>
      <c r="Z421" s="117"/>
      <c r="AB421" s="223">
        <f t="shared" si="40"/>
        <v>0</v>
      </c>
      <c r="AC421" s="224"/>
      <c r="AD421" s="223" t="b">
        <f t="shared" si="34"/>
        <v>0</v>
      </c>
      <c r="AE421" s="212" t="b">
        <f t="shared" si="39"/>
        <v>0</v>
      </c>
    </row>
    <row r="422" spans="1:31" ht="30" customHeight="1" x14ac:dyDescent="0.15">
      <c r="A422" s="213"/>
      <c r="B422" s="117"/>
      <c r="D422" s="193"/>
      <c r="E422" s="238"/>
      <c r="F422" s="239"/>
      <c r="G422" s="240"/>
      <c r="H422" s="217"/>
      <c r="I422" s="215"/>
      <c r="J422" s="218"/>
      <c r="K422" s="216"/>
      <c r="L422" s="219" t="s">
        <v>99</v>
      </c>
      <c r="M422" s="220" t="s">
        <v>360</v>
      </c>
      <c r="N422" s="221"/>
      <c r="O422" s="222"/>
      <c r="P422" s="2"/>
      <c r="Q422" s="8"/>
      <c r="R422" s="9"/>
      <c r="S422" s="9"/>
      <c r="T422" s="9"/>
      <c r="U422" s="9"/>
      <c r="V422" s="9"/>
      <c r="W422" s="9"/>
      <c r="X422" s="9"/>
      <c r="Y422" s="10"/>
      <c r="Z422" s="117"/>
      <c r="AB422" s="223">
        <f t="shared" si="40"/>
        <v>0</v>
      </c>
      <c r="AC422" s="224"/>
      <c r="AD422" s="223" t="b">
        <f t="shared" si="34"/>
        <v>0</v>
      </c>
      <c r="AE422" s="212" t="b">
        <f t="shared" si="39"/>
        <v>0</v>
      </c>
    </row>
    <row r="423" spans="1:31" ht="30" customHeight="1" x14ac:dyDescent="0.15">
      <c r="A423" s="213"/>
      <c r="B423" s="117"/>
      <c r="D423" s="193"/>
      <c r="E423" s="238"/>
      <c r="F423" s="239"/>
      <c r="G423" s="240"/>
      <c r="H423" s="217"/>
      <c r="I423" s="215"/>
      <c r="J423" s="218"/>
      <c r="K423" s="216"/>
      <c r="L423" s="219" t="s">
        <v>100</v>
      </c>
      <c r="M423" s="220" t="s">
        <v>361</v>
      </c>
      <c r="N423" s="221"/>
      <c r="O423" s="222"/>
      <c r="P423" s="2"/>
      <c r="Q423" s="8"/>
      <c r="R423" s="9"/>
      <c r="S423" s="9"/>
      <c r="T423" s="9"/>
      <c r="U423" s="9"/>
      <c r="V423" s="9"/>
      <c r="W423" s="9"/>
      <c r="X423" s="9"/>
      <c r="Y423" s="10"/>
      <c r="Z423" s="117"/>
      <c r="AB423" s="223">
        <f t="shared" si="40"/>
        <v>0</v>
      </c>
      <c r="AC423" s="224"/>
      <c r="AD423" s="223" t="b">
        <f t="shared" si="34"/>
        <v>0</v>
      </c>
      <c r="AE423" s="212" t="b">
        <f t="shared" si="39"/>
        <v>0</v>
      </c>
    </row>
    <row r="424" spans="1:31" ht="30" customHeight="1" x14ac:dyDescent="0.15">
      <c r="A424" s="213"/>
      <c r="B424" s="117"/>
      <c r="D424" s="193"/>
      <c r="E424" s="238"/>
      <c r="F424" s="239"/>
      <c r="G424" s="240"/>
      <c r="H424" s="217"/>
      <c r="I424" s="215"/>
      <c r="J424" s="218"/>
      <c r="K424" s="216"/>
      <c r="L424" s="219" t="s">
        <v>101</v>
      </c>
      <c r="M424" s="220" t="s">
        <v>362</v>
      </c>
      <c r="N424" s="221"/>
      <c r="O424" s="222"/>
      <c r="P424" s="2"/>
      <c r="Q424" s="8"/>
      <c r="R424" s="9"/>
      <c r="S424" s="9"/>
      <c r="T424" s="9"/>
      <c r="U424" s="9"/>
      <c r="V424" s="9"/>
      <c r="W424" s="9"/>
      <c r="X424" s="9"/>
      <c r="Y424" s="10"/>
      <c r="Z424" s="117"/>
      <c r="AB424" s="223">
        <f t="shared" si="40"/>
        <v>0</v>
      </c>
      <c r="AC424" s="224"/>
      <c r="AD424" s="223" t="b">
        <f t="shared" si="34"/>
        <v>0</v>
      </c>
      <c r="AE424" s="212" t="b">
        <f t="shared" si="39"/>
        <v>0</v>
      </c>
    </row>
    <row r="425" spans="1:31" ht="30" customHeight="1" x14ac:dyDescent="0.15">
      <c r="A425" s="213"/>
      <c r="B425" s="117"/>
      <c r="D425" s="193"/>
      <c r="E425" s="241"/>
      <c r="F425" s="242"/>
      <c r="G425" s="243"/>
      <c r="H425" s="228"/>
      <c r="I425" s="226"/>
      <c r="J425" s="229"/>
      <c r="K425" s="227"/>
      <c r="L425" s="230" t="s">
        <v>102</v>
      </c>
      <c r="M425" s="231" t="s">
        <v>363</v>
      </c>
      <c r="N425" s="232"/>
      <c r="O425" s="233"/>
      <c r="P425" s="3"/>
      <c r="Q425" s="11"/>
      <c r="R425" s="12"/>
      <c r="S425" s="12"/>
      <c r="T425" s="12"/>
      <c r="U425" s="12"/>
      <c r="V425" s="12"/>
      <c r="W425" s="12"/>
      <c r="X425" s="12"/>
      <c r="Y425" s="13"/>
      <c r="Z425" s="117"/>
      <c r="AB425" s="223">
        <f t="shared" si="40"/>
        <v>0</v>
      </c>
      <c r="AC425" s="224"/>
      <c r="AD425" s="223" t="b">
        <f t="shared" si="34"/>
        <v>0</v>
      </c>
      <c r="AE425" s="212" t="b">
        <f t="shared" si="39"/>
        <v>0</v>
      </c>
    </row>
    <row r="426" spans="1:31" ht="30" customHeight="1" x14ac:dyDescent="0.15">
      <c r="A426" s="192">
        <f>IFERROR(IF(OR(AND($AB426&lt;&gt;0,$AC426=0), AND($AB426=0,$AC426&lt;&gt;0)),1001,0),3)</f>
        <v>0</v>
      </c>
      <c r="B426" s="273"/>
      <c r="D426" s="193"/>
      <c r="E426" s="238" t="s">
        <v>123</v>
      </c>
      <c r="F426" s="215" t="s">
        <v>89</v>
      </c>
      <c r="G426" s="216"/>
      <c r="H426" s="204" t="s">
        <v>95</v>
      </c>
      <c r="I426" s="202" t="s">
        <v>171</v>
      </c>
      <c r="J426" s="205"/>
      <c r="K426" s="203"/>
      <c r="L426" s="237" t="s">
        <v>95</v>
      </c>
      <c r="M426" s="207" t="s">
        <v>364</v>
      </c>
      <c r="N426" s="208"/>
      <c r="O426" s="209"/>
      <c r="P426" s="2"/>
      <c r="Q426" s="14"/>
      <c r="R426" s="15"/>
      <c r="S426" s="15"/>
      <c r="T426" s="15"/>
      <c r="U426" s="15"/>
      <c r="V426" s="15"/>
      <c r="W426" s="15"/>
      <c r="X426" s="15"/>
      <c r="Y426" s="16"/>
      <c r="Z426" s="117"/>
      <c r="AB426" s="210">
        <f>COUNTIF($AB$198:$AB$209,$E426)</f>
        <v>0</v>
      </c>
      <c r="AC426" s="211">
        <f>COUNTIF($P426:$P437,"○")</f>
        <v>0</v>
      </c>
      <c r="AD426" s="212" t="b">
        <f>AND($AB426&lt;&gt;0,$AC426=0)</f>
        <v>0</v>
      </c>
      <c r="AE426" s="212" t="b">
        <f t="shared" si="39"/>
        <v>0</v>
      </c>
    </row>
    <row r="427" spans="1:31" ht="45" customHeight="1" x14ac:dyDescent="0.15">
      <c r="A427" s="213"/>
      <c r="B427" s="117"/>
      <c r="D427" s="193"/>
      <c r="E427" s="238"/>
      <c r="F427" s="215"/>
      <c r="G427" s="216"/>
      <c r="H427" s="217"/>
      <c r="I427" s="215"/>
      <c r="J427" s="218"/>
      <c r="K427" s="216"/>
      <c r="L427" s="219" t="s">
        <v>96</v>
      </c>
      <c r="M427" s="220" t="s">
        <v>365</v>
      </c>
      <c r="N427" s="221"/>
      <c r="O427" s="222"/>
      <c r="P427" s="2"/>
      <c r="Q427" s="8"/>
      <c r="R427" s="9"/>
      <c r="S427" s="9"/>
      <c r="T427" s="9"/>
      <c r="U427" s="9"/>
      <c r="V427" s="9"/>
      <c r="W427" s="9"/>
      <c r="X427" s="9"/>
      <c r="Y427" s="10"/>
      <c r="Z427" s="117"/>
      <c r="AB427" s="223">
        <f t="shared" ref="AB427:AB437" si="41">AB426</f>
        <v>0</v>
      </c>
      <c r="AC427" s="224"/>
      <c r="AD427" s="223" t="b">
        <f t="shared" si="34"/>
        <v>0</v>
      </c>
      <c r="AE427" s="212" t="b">
        <f t="shared" si="39"/>
        <v>0</v>
      </c>
    </row>
    <row r="428" spans="1:31" ht="30" customHeight="1" x14ac:dyDescent="0.15">
      <c r="A428" s="213"/>
      <c r="B428" s="117"/>
      <c r="D428" s="193"/>
      <c r="E428" s="238"/>
      <c r="F428" s="215"/>
      <c r="G428" s="216"/>
      <c r="H428" s="217"/>
      <c r="I428" s="215"/>
      <c r="J428" s="218"/>
      <c r="K428" s="216"/>
      <c r="L428" s="219" t="s">
        <v>97</v>
      </c>
      <c r="M428" s="220" t="s">
        <v>366</v>
      </c>
      <c r="N428" s="221"/>
      <c r="O428" s="222"/>
      <c r="P428" s="2"/>
      <c r="Q428" s="8"/>
      <c r="R428" s="9"/>
      <c r="S428" s="9"/>
      <c r="T428" s="9"/>
      <c r="U428" s="9"/>
      <c r="V428" s="9"/>
      <c r="W428" s="9"/>
      <c r="X428" s="9"/>
      <c r="Y428" s="10"/>
      <c r="Z428" s="117"/>
      <c r="AB428" s="223">
        <f t="shared" si="41"/>
        <v>0</v>
      </c>
      <c r="AC428" s="224"/>
      <c r="AD428" s="223" t="b">
        <f t="shared" si="34"/>
        <v>0</v>
      </c>
      <c r="AE428" s="212" t="b">
        <f t="shared" si="39"/>
        <v>0</v>
      </c>
    </row>
    <row r="429" spans="1:31" ht="30" customHeight="1" x14ac:dyDescent="0.15">
      <c r="A429" s="213"/>
      <c r="B429" s="117"/>
      <c r="D429" s="193"/>
      <c r="E429" s="238"/>
      <c r="F429" s="215"/>
      <c r="G429" s="216"/>
      <c r="H429" s="249"/>
      <c r="I429" s="250"/>
      <c r="J429" s="251"/>
      <c r="K429" s="252"/>
      <c r="L429" s="219" t="s">
        <v>98</v>
      </c>
      <c r="M429" s="220" t="s">
        <v>367</v>
      </c>
      <c r="N429" s="221"/>
      <c r="O429" s="222"/>
      <c r="P429" s="2"/>
      <c r="Q429" s="8"/>
      <c r="R429" s="9"/>
      <c r="S429" s="9"/>
      <c r="T429" s="9"/>
      <c r="U429" s="9"/>
      <c r="V429" s="9"/>
      <c r="W429" s="9"/>
      <c r="X429" s="9"/>
      <c r="Y429" s="10"/>
      <c r="Z429" s="117"/>
      <c r="AB429" s="223">
        <f t="shared" si="41"/>
        <v>0</v>
      </c>
      <c r="AC429" s="224"/>
      <c r="AD429" s="223" t="b">
        <f t="shared" ref="AD429:AD487" si="42">AD428</f>
        <v>0</v>
      </c>
      <c r="AE429" s="212" t="b">
        <f t="shared" si="39"/>
        <v>0</v>
      </c>
    </row>
    <row r="430" spans="1:31" ht="30" customHeight="1" x14ac:dyDescent="0.15">
      <c r="A430" s="213"/>
      <c r="B430" s="117"/>
      <c r="D430" s="193"/>
      <c r="E430" s="238"/>
      <c r="F430" s="215"/>
      <c r="G430" s="216"/>
      <c r="H430" s="245" t="s">
        <v>96</v>
      </c>
      <c r="I430" s="246" t="s">
        <v>172</v>
      </c>
      <c r="J430" s="247"/>
      <c r="K430" s="248"/>
      <c r="L430" s="219" t="s">
        <v>95</v>
      </c>
      <c r="M430" s="220" t="s">
        <v>368</v>
      </c>
      <c r="N430" s="221"/>
      <c r="O430" s="222"/>
      <c r="P430" s="2"/>
      <c r="Q430" s="8"/>
      <c r="R430" s="9"/>
      <c r="S430" s="9"/>
      <c r="T430" s="9"/>
      <c r="U430" s="9"/>
      <c r="V430" s="9"/>
      <c r="W430" s="9"/>
      <c r="X430" s="9"/>
      <c r="Y430" s="10"/>
      <c r="Z430" s="117"/>
      <c r="AB430" s="223">
        <f t="shared" si="41"/>
        <v>0</v>
      </c>
      <c r="AC430" s="224"/>
      <c r="AD430" s="223" t="b">
        <f t="shared" si="42"/>
        <v>0</v>
      </c>
      <c r="AE430" s="212" t="b">
        <f t="shared" si="39"/>
        <v>0</v>
      </c>
    </row>
    <row r="431" spans="1:31" ht="30" customHeight="1" x14ac:dyDescent="0.15">
      <c r="A431" s="213"/>
      <c r="B431" s="117"/>
      <c r="D431" s="193"/>
      <c r="E431" s="238"/>
      <c r="F431" s="215"/>
      <c r="G431" s="216"/>
      <c r="H431" s="217"/>
      <c r="I431" s="215"/>
      <c r="J431" s="218"/>
      <c r="K431" s="216"/>
      <c r="L431" s="219" t="s">
        <v>96</v>
      </c>
      <c r="M431" s="220" t="s">
        <v>369</v>
      </c>
      <c r="N431" s="221"/>
      <c r="O431" s="222"/>
      <c r="P431" s="2"/>
      <c r="Q431" s="8"/>
      <c r="R431" s="9"/>
      <c r="S431" s="9"/>
      <c r="T431" s="9"/>
      <c r="U431" s="9"/>
      <c r="V431" s="9"/>
      <c r="W431" s="9"/>
      <c r="X431" s="9"/>
      <c r="Y431" s="10"/>
      <c r="Z431" s="117"/>
      <c r="AB431" s="223">
        <f t="shared" si="41"/>
        <v>0</v>
      </c>
      <c r="AC431" s="224"/>
      <c r="AD431" s="223" t="b">
        <f t="shared" si="42"/>
        <v>0</v>
      </c>
      <c r="AE431" s="212" t="b">
        <f t="shared" si="39"/>
        <v>0</v>
      </c>
    </row>
    <row r="432" spans="1:31" ht="30" customHeight="1" x14ac:dyDescent="0.15">
      <c r="A432" s="213"/>
      <c r="B432" s="117"/>
      <c r="D432" s="193"/>
      <c r="E432" s="238"/>
      <c r="F432" s="215"/>
      <c r="G432" s="216"/>
      <c r="H432" s="217"/>
      <c r="I432" s="215"/>
      <c r="J432" s="218"/>
      <c r="K432" s="216"/>
      <c r="L432" s="219" t="s">
        <v>97</v>
      </c>
      <c r="M432" s="220" t="s">
        <v>370</v>
      </c>
      <c r="N432" s="221"/>
      <c r="O432" s="222"/>
      <c r="P432" s="2"/>
      <c r="Q432" s="8"/>
      <c r="R432" s="9"/>
      <c r="S432" s="9"/>
      <c r="T432" s="9"/>
      <c r="U432" s="9"/>
      <c r="V432" s="9"/>
      <c r="W432" s="9"/>
      <c r="X432" s="9"/>
      <c r="Y432" s="10"/>
      <c r="Z432" s="117"/>
      <c r="AB432" s="223">
        <f t="shared" si="41"/>
        <v>0</v>
      </c>
      <c r="AC432" s="224"/>
      <c r="AD432" s="223" t="b">
        <f t="shared" si="42"/>
        <v>0</v>
      </c>
      <c r="AE432" s="212" t="b">
        <f t="shared" si="39"/>
        <v>0</v>
      </c>
    </row>
    <row r="433" spans="1:31" ht="30" customHeight="1" x14ac:dyDescent="0.15">
      <c r="A433" s="213"/>
      <c r="B433" s="117"/>
      <c r="D433" s="193"/>
      <c r="E433" s="238"/>
      <c r="F433" s="215"/>
      <c r="G433" s="216"/>
      <c r="H433" s="249"/>
      <c r="I433" s="250"/>
      <c r="J433" s="251"/>
      <c r="K433" s="252"/>
      <c r="L433" s="219" t="s">
        <v>98</v>
      </c>
      <c r="M433" s="220" t="s">
        <v>371</v>
      </c>
      <c r="N433" s="221"/>
      <c r="O433" s="222"/>
      <c r="P433" s="2"/>
      <c r="Q433" s="8"/>
      <c r="R433" s="9"/>
      <c r="S433" s="9"/>
      <c r="T433" s="9"/>
      <c r="U433" s="9"/>
      <c r="V433" s="9"/>
      <c r="W433" s="9"/>
      <c r="X433" s="9"/>
      <c r="Y433" s="10"/>
      <c r="Z433" s="117"/>
      <c r="AB433" s="223">
        <f t="shared" si="41"/>
        <v>0</v>
      </c>
      <c r="AC433" s="224"/>
      <c r="AD433" s="223" t="b">
        <f t="shared" si="42"/>
        <v>0</v>
      </c>
      <c r="AE433" s="212" t="b">
        <f t="shared" si="39"/>
        <v>0</v>
      </c>
    </row>
    <row r="434" spans="1:31" ht="30" customHeight="1" x14ac:dyDescent="0.15">
      <c r="A434" s="213"/>
      <c r="B434" s="117"/>
      <c r="D434" s="193"/>
      <c r="E434" s="238"/>
      <c r="F434" s="215"/>
      <c r="G434" s="216"/>
      <c r="H434" s="245" t="s">
        <v>97</v>
      </c>
      <c r="I434" s="246" t="s">
        <v>173</v>
      </c>
      <c r="J434" s="247"/>
      <c r="K434" s="248"/>
      <c r="L434" s="219" t="s">
        <v>95</v>
      </c>
      <c r="M434" s="220" t="s">
        <v>372</v>
      </c>
      <c r="N434" s="221"/>
      <c r="O434" s="222"/>
      <c r="P434" s="2"/>
      <c r="Q434" s="8"/>
      <c r="R434" s="9"/>
      <c r="S434" s="9"/>
      <c r="T434" s="9"/>
      <c r="U434" s="9"/>
      <c r="V434" s="9"/>
      <c r="W434" s="9"/>
      <c r="X434" s="9"/>
      <c r="Y434" s="10"/>
      <c r="Z434" s="117"/>
      <c r="AB434" s="223">
        <f t="shared" si="41"/>
        <v>0</v>
      </c>
      <c r="AC434" s="224"/>
      <c r="AD434" s="223" t="b">
        <f t="shared" si="42"/>
        <v>0</v>
      </c>
      <c r="AE434" s="212" t="b">
        <f t="shared" si="39"/>
        <v>0</v>
      </c>
    </row>
    <row r="435" spans="1:31" ht="30" customHeight="1" x14ac:dyDescent="0.15">
      <c r="A435" s="213"/>
      <c r="B435" s="117"/>
      <c r="D435" s="193"/>
      <c r="E435" s="238"/>
      <c r="F435" s="215"/>
      <c r="G435" s="216"/>
      <c r="H435" s="217"/>
      <c r="I435" s="215"/>
      <c r="J435" s="218"/>
      <c r="K435" s="216"/>
      <c r="L435" s="219" t="s">
        <v>96</v>
      </c>
      <c r="M435" s="220" t="s">
        <v>373</v>
      </c>
      <c r="N435" s="221"/>
      <c r="O435" s="222"/>
      <c r="P435" s="2"/>
      <c r="Q435" s="8"/>
      <c r="R435" s="9"/>
      <c r="S435" s="9"/>
      <c r="T435" s="9"/>
      <c r="U435" s="9"/>
      <c r="V435" s="9"/>
      <c r="W435" s="9"/>
      <c r="X435" s="9"/>
      <c r="Y435" s="10"/>
      <c r="Z435" s="117"/>
      <c r="AB435" s="223">
        <f t="shared" si="41"/>
        <v>0</v>
      </c>
      <c r="AC435" s="224"/>
      <c r="AD435" s="223" t="b">
        <f t="shared" si="42"/>
        <v>0</v>
      </c>
      <c r="AE435" s="212" t="b">
        <f t="shared" si="39"/>
        <v>0</v>
      </c>
    </row>
    <row r="436" spans="1:31" ht="30" customHeight="1" x14ac:dyDescent="0.15">
      <c r="A436" s="213"/>
      <c r="B436" s="117"/>
      <c r="D436" s="193"/>
      <c r="E436" s="238"/>
      <c r="F436" s="215"/>
      <c r="G436" s="216"/>
      <c r="H436" s="217"/>
      <c r="I436" s="215"/>
      <c r="J436" s="218"/>
      <c r="K436" s="216"/>
      <c r="L436" s="219" t="s">
        <v>97</v>
      </c>
      <c r="M436" s="220" t="s">
        <v>374</v>
      </c>
      <c r="N436" s="221"/>
      <c r="O436" s="222"/>
      <c r="P436" s="2"/>
      <c r="Q436" s="8"/>
      <c r="R436" s="9"/>
      <c r="S436" s="9"/>
      <c r="T436" s="9"/>
      <c r="U436" s="9"/>
      <c r="V436" s="9"/>
      <c r="W436" s="9"/>
      <c r="X436" s="9"/>
      <c r="Y436" s="10"/>
      <c r="Z436" s="117"/>
      <c r="AB436" s="223">
        <f t="shared" si="41"/>
        <v>0</v>
      </c>
      <c r="AC436" s="224"/>
      <c r="AD436" s="223" t="b">
        <f t="shared" si="42"/>
        <v>0</v>
      </c>
      <c r="AE436" s="212" t="b">
        <f t="shared" si="39"/>
        <v>0</v>
      </c>
    </row>
    <row r="437" spans="1:31" ht="30" customHeight="1" x14ac:dyDescent="0.15">
      <c r="A437" s="213"/>
      <c r="B437" s="117"/>
      <c r="D437" s="193"/>
      <c r="E437" s="238"/>
      <c r="F437" s="215"/>
      <c r="G437" s="216"/>
      <c r="H437" s="228"/>
      <c r="I437" s="226"/>
      <c r="J437" s="229"/>
      <c r="K437" s="227"/>
      <c r="L437" s="244" t="s">
        <v>98</v>
      </c>
      <c r="M437" s="231" t="s">
        <v>375</v>
      </c>
      <c r="N437" s="232"/>
      <c r="O437" s="233"/>
      <c r="P437" s="5"/>
      <c r="Q437" s="11"/>
      <c r="R437" s="12"/>
      <c r="S437" s="12"/>
      <c r="T437" s="12"/>
      <c r="U437" s="12"/>
      <c r="V437" s="12"/>
      <c r="W437" s="12"/>
      <c r="X437" s="12"/>
      <c r="Y437" s="13"/>
      <c r="Z437" s="117"/>
      <c r="AB437" s="223">
        <f t="shared" si="41"/>
        <v>0</v>
      </c>
      <c r="AC437" s="224"/>
      <c r="AD437" s="223" t="b">
        <f t="shared" si="42"/>
        <v>0</v>
      </c>
      <c r="AE437" s="212" t="b">
        <f t="shared" si="39"/>
        <v>0</v>
      </c>
    </row>
    <row r="438" spans="1:31" ht="30" customHeight="1" x14ac:dyDescent="0.15">
      <c r="A438" s="192">
        <f>IFERROR(IF(OR(AND($AB438&lt;&gt;0,$AC438=0), AND($AB438=0,$AC438&lt;&gt;0)),1001,0),3)</f>
        <v>0</v>
      </c>
      <c r="B438" s="273"/>
      <c r="D438" s="193"/>
      <c r="E438" s="234" t="s">
        <v>124</v>
      </c>
      <c r="F438" s="202" t="s">
        <v>90</v>
      </c>
      <c r="G438" s="203"/>
      <c r="H438" s="204" t="s">
        <v>95</v>
      </c>
      <c r="I438" s="202" t="s">
        <v>90</v>
      </c>
      <c r="J438" s="205"/>
      <c r="K438" s="203"/>
      <c r="L438" s="206" t="s">
        <v>95</v>
      </c>
      <c r="M438" s="207" t="s">
        <v>376</v>
      </c>
      <c r="N438" s="208"/>
      <c r="O438" s="209"/>
      <c r="P438" s="1"/>
      <c r="Q438" s="14"/>
      <c r="R438" s="15"/>
      <c r="S438" s="15"/>
      <c r="T438" s="15"/>
      <c r="U438" s="15"/>
      <c r="V438" s="15"/>
      <c r="W438" s="15"/>
      <c r="X438" s="15"/>
      <c r="Y438" s="16"/>
      <c r="Z438" s="117"/>
      <c r="AB438" s="210">
        <f>COUNTIF($AB$198:$AB$209,$E438)</f>
        <v>0</v>
      </c>
      <c r="AC438" s="211">
        <f>COUNTIF($P438:$P446,"○")</f>
        <v>0</v>
      </c>
      <c r="AD438" s="212" t="b">
        <f>AND($AB438&lt;&gt;0,$AC438=0)</f>
        <v>0</v>
      </c>
      <c r="AE438" s="212" t="b">
        <f t="shared" si="39"/>
        <v>0</v>
      </c>
    </row>
    <row r="439" spans="1:31" ht="30" customHeight="1" x14ac:dyDescent="0.15">
      <c r="A439" s="213"/>
      <c r="B439" s="117"/>
      <c r="D439" s="193"/>
      <c r="E439" s="238"/>
      <c r="F439" s="215"/>
      <c r="G439" s="216"/>
      <c r="H439" s="217"/>
      <c r="I439" s="215"/>
      <c r="J439" s="218"/>
      <c r="K439" s="216"/>
      <c r="L439" s="219" t="s">
        <v>96</v>
      </c>
      <c r="M439" s="220" t="s">
        <v>377</v>
      </c>
      <c r="N439" s="221"/>
      <c r="O439" s="222"/>
      <c r="P439" s="2"/>
      <c r="Q439" s="8"/>
      <c r="R439" s="9"/>
      <c r="S439" s="9"/>
      <c r="T439" s="9"/>
      <c r="U439" s="9"/>
      <c r="V439" s="9"/>
      <c r="W439" s="9"/>
      <c r="X439" s="9"/>
      <c r="Y439" s="10"/>
      <c r="Z439" s="117"/>
      <c r="AB439" s="223">
        <f t="shared" ref="AB439:AB446" si="43">AB438</f>
        <v>0</v>
      </c>
      <c r="AC439" s="224"/>
      <c r="AD439" s="223" t="b">
        <f t="shared" si="42"/>
        <v>0</v>
      </c>
      <c r="AE439" s="212" t="b">
        <f t="shared" si="39"/>
        <v>0</v>
      </c>
    </row>
    <row r="440" spans="1:31" ht="30" customHeight="1" x14ac:dyDescent="0.15">
      <c r="A440" s="213"/>
      <c r="B440" s="117"/>
      <c r="D440" s="193"/>
      <c r="E440" s="238"/>
      <c r="F440" s="215"/>
      <c r="G440" s="216"/>
      <c r="H440" s="217"/>
      <c r="I440" s="215"/>
      <c r="J440" s="218"/>
      <c r="K440" s="216"/>
      <c r="L440" s="219" t="s">
        <v>97</v>
      </c>
      <c r="M440" s="220" t="s">
        <v>378</v>
      </c>
      <c r="N440" s="221"/>
      <c r="O440" s="222"/>
      <c r="P440" s="2"/>
      <c r="Q440" s="8"/>
      <c r="R440" s="9"/>
      <c r="S440" s="9"/>
      <c r="T440" s="9"/>
      <c r="U440" s="9"/>
      <c r="V440" s="9"/>
      <c r="W440" s="9"/>
      <c r="X440" s="9"/>
      <c r="Y440" s="10"/>
      <c r="Z440" s="117"/>
      <c r="AB440" s="223">
        <f t="shared" si="43"/>
        <v>0</v>
      </c>
      <c r="AC440" s="224"/>
      <c r="AD440" s="223" t="b">
        <f t="shared" si="42"/>
        <v>0</v>
      </c>
      <c r="AE440" s="212" t="b">
        <f t="shared" si="39"/>
        <v>0</v>
      </c>
    </row>
    <row r="441" spans="1:31" ht="30" customHeight="1" x14ac:dyDescent="0.15">
      <c r="A441" s="213"/>
      <c r="B441" s="117"/>
      <c r="D441" s="193"/>
      <c r="E441" s="238"/>
      <c r="F441" s="215"/>
      <c r="G441" s="216"/>
      <c r="H441" s="217"/>
      <c r="I441" s="215"/>
      <c r="J441" s="218"/>
      <c r="K441" s="216"/>
      <c r="L441" s="219" t="s">
        <v>98</v>
      </c>
      <c r="M441" s="220" t="s">
        <v>379</v>
      </c>
      <c r="N441" s="221"/>
      <c r="O441" s="222"/>
      <c r="P441" s="2"/>
      <c r="Q441" s="8"/>
      <c r="R441" s="9"/>
      <c r="S441" s="9"/>
      <c r="T441" s="9"/>
      <c r="U441" s="9"/>
      <c r="V441" s="9"/>
      <c r="W441" s="9"/>
      <c r="X441" s="9"/>
      <c r="Y441" s="10"/>
      <c r="Z441" s="117"/>
      <c r="AB441" s="223">
        <f t="shared" si="43"/>
        <v>0</v>
      </c>
      <c r="AC441" s="224"/>
      <c r="AD441" s="223" t="b">
        <f t="shared" si="42"/>
        <v>0</v>
      </c>
      <c r="AE441" s="212" t="b">
        <f t="shared" si="39"/>
        <v>0</v>
      </c>
    </row>
    <row r="442" spans="1:31" ht="30" customHeight="1" x14ac:dyDescent="0.15">
      <c r="A442" s="213"/>
      <c r="B442" s="117"/>
      <c r="D442" s="193"/>
      <c r="E442" s="238"/>
      <c r="F442" s="215"/>
      <c r="G442" s="216"/>
      <c r="H442" s="217"/>
      <c r="I442" s="215"/>
      <c r="J442" s="218"/>
      <c r="K442" s="216"/>
      <c r="L442" s="219" t="s">
        <v>99</v>
      </c>
      <c r="M442" s="220" t="s">
        <v>380</v>
      </c>
      <c r="N442" s="221"/>
      <c r="O442" s="222"/>
      <c r="P442" s="2"/>
      <c r="Q442" s="8"/>
      <c r="R442" s="9"/>
      <c r="S442" s="9"/>
      <c r="T442" s="9"/>
      <c r="U442" s="9"/>
      <c r="V442" s="9"/>
      <c r="W442" s="9"/>
      <c r="X442" s="9"/>
      <c r="Y442" s="10"/>
      <c r="Z442" s="117"/>
      <c r="AB442" s="223">
        <f t="shared" si="43"/>
        <v>0</v>
      </c>
      <c r="AC442" s="224"/>
      <c r="AD442" s="223" t="b">
        <f t="shared" si="42"/>
        <v>0</v>
      </c>
      <c r="AE442" s="212" t="b">
        <f t="shared" si="39"/>
        <v>0</v>
      </c>
    </row>
    <row r="443" spans="1:31" ht="30" customHeight="1" x14ac:dyDescent="0.15">
      <c r="A443" s="213"/>
      <c r="B443" s="117"/>
      <c r="D443" s="193"/>
      <c r="E443" s="238"/>
      <c r="F443" s="215"/>
      <c r="G443" s="216"/>
      <c r="H443" s="217"/>
      <c r="I443" s="215"/>
      <c r="J443" s="218"/>
      <c r="K443" s="216"/>
      <c r="L443" s="219" t="s">
        <v>100</v>
      </c>
      <c r="M443" s="220" t="s">
        <v>381</v>
      </c>
      <c r="N443" s="221"/>
      <c r="O443" s="222"/>
      <c r="P443" s="2"/>
      <c r="Q443" s="8"/>
      <c r="R443" s="9"/>
      <c r="S443" s="9"/>
      <c r="T443" s="9"/>
      <c r="U443" s="9"/>
      <c r="V443" s="9"/>
      <c r="W443" s="9"/>
      <c r="X443" s="9"/>
      <c r="Y443" s="10"/>
      <c r="Z443" s="117"/>
      <c r="AB443" s="223">
        <f t="shared" si="43"/>
        <v>0</v>
      </c>
      <c r="AC443" s="224"/>
      <c r="AD443" s="223" t="b">
        <f t="shared" si="42"/>
        <v>0</v>
      </c>
      <c r="AE443" s="212" t="b">
        <f t="shared" si="39"/>
        <v>0</v>
      </c>
    </row>
    <row r="444" spans="1:31" ht="30" customHeight="1" x14ac:dyDescent="0.15">
      <c r="A444" s="213"/>
      <c r="B444" s="117"/>
      <c r="D444" s="193"/>
      <c r="E444" s="238"/>
      <c r="F444" s="215"/>
      <c r="G444" s="216"/>
      <c r="H444" s="217"/>
      <c r="I444" s="215"/>
      <c r="J444" s="218"/>
      <c r="K444" s="216"/>
      <c r="L444" s="219" t="s">
        <v>101</v>
      </c>
      <c r="M444" s="220" t="s">
        <v>382</v>
      </c>
      <c r="N444" s="221"/>
      <c r="O444" s="222"/>
      <c r="P444" s="2"/>
      <c r="Q444" s="8"/>
      <c r="R444" s="9"/>
      <c r="S444" s="9"/>
      <c r="T444" s="9"/>
      <c r="U444" s="9"/>
      <c r="V444" s="9"/>
      <c r="W444" s="9"/>
      <c r="X444" s="9"/>
      <c r="Y444" s="10"/>
      <c r="Z444" s="117"/>
      <c r="AB444" s="223">
        <f t="shared" si="43"/>
        <v>0</v>
      </c>
      <c r="AC444" s="224"/>
      <c r="AD444" s="223" t="b">
        <f t="shared" si="42"/>
        <v>0</v>
      </c>
      <c r="AE444" s="212" t="b">
        <f t="shared" si="39"/>
        <v>0</v>
      </c>
    </row>
    <row r="445" spans="1:31" ht="30" customHeight="1" x14ac:dyDescent="0.15">
      <c r="A445" s="213"/>
      <c r="B445" s="117"/>
      <c r="D445" s="193"/>
      <c r="E445" s="238"/>
      <c r="F445" s="215"/>
      <c r="G445" s="216"/>
      <c r="H445" s="217"/>
      <c r="I445" s="215"/>
      <c r="J445" s="218"/>
      <c r="K445" s="216"/>
      <c r="L445" s="219" t="s">
        <v>102</v>
      </c>
      <c r="M445" s="220" t="s">
        <v>383</v>
      </c>
      <c r="N445" s="221"/>
      <c r="O445" s="222"/>
      <c r="P445" s="2"/>
      <c r="Q445" s="8"/>
      <c r="R445" s="9"/>
      <c r="S445" s="9"/>
      <c r="T445" s="9"/>
      <c r="U445" s="9"/>
      <c r="V445" s="9"/>
      <c r="W445" s="9"/>
      <c r="X445" s="9"/>
      <c r="Y445" s="10"/>
      <c r="Z445" s="117"/>
      <c r="AB445" s="223">
        <f t="shared" si="43"/>
        <v>0</v>
      </c>
      <c r="AC445" s="224"/>
      <c r="AD445" s="223" t="b">
        <f t="shared" si="42"/>
        <v>0</v>
      </c>
      <c r="AE445" s="212" t="b">
        <f t="shared" si="39"/>
        <v>0</v>
      </c>
    </row>
    <row r="446" spans="1:31" ht="30" customHeight="1" x14ac:dyDescent="0.15">
      <c r="A446" s="264">
        <f>IFERROR(IF(AND($P446="○",TRIM($Q446)=""),1001,0),3)</f>
        <v>0</v>
      </c>
      <c r="B446" s="273"/>
      <c r="D446" s="193"/>
      <c r="E446" s="241"/>
      <c r="F446" s="226"/>
      <c r="G446" s="227"/>
      <c r="H446" s="228"/>
      <c r="I446" s="226"/>
      <c r="J446" s="229"/>
      <c r="K446" s="227"/>
      <c r="L446" s="230" t="s">
        <v>103</v>
      </c>
      <c r="M446" s="231" t="s">
        <v>482</v>
      </c>
      <c r="N446" s="232"/>
      <c r="O446" s="233"/>
      <c r="P446" s="3"/>
      <c r="Q446" s="11"/>
      <c r="R446" s="12"/>
      <c r="S446" s="12"/>
      <c r="T446" s="12"/>
      <c r="U446" s="12"/>
      <c r="V446" s="12"/>
      <c r="W446" s="12"/>
      <c r="X446" s="12"/>
      <c r="Y446" s="13"/>
      <c r="Z446" s="117"/>
      <c r="AB446" s="223">
        <f t="shared" si="43"/>
        <v>0</v>
      </c>
      <c r="AC446" s="224"/>
      <c r="AD446" s="223" t="b">
        <f t="shared" si="42"/>
        <v>0</v>
      </c>
      <c r="AE446" s="212" t="b">
        <f t="shared" si="39"/>
        <v>0</v>
      </c>
    </row>
    <row r="447" spans="1:31" ht="30" customHeight="1" x14ac:dyDescent="0.15">
      <c r="A447" s="192">
        <f>IFERROR(IF(OR(AND($AB447&lt;&gt;0,$AC447=0), AND($AB447=0,$AC447&lt;&gt;0)),1001,0),3)</f>
        <v>0</v>
      </c>
      <c r="B447" s="273"/>
      <c r="D447" s="193"/>
      <c r="E447" s="238" t="s">
        <v>125</v>
      </c>
      <c r="F447" s="202" t="s">
        <v>91</v>
      </c>
      <c r="G447" s="203"/>
      <c r="H447" s="204" t="s">
        <v>95</v>
      </c>
      <c r="I447" s="202" t="s">
        <v>174</v>
      </c>
      <c r="J447" s="205"/>
      <c r="K447" s="203"/>
      <c r="L447" s="237" t="s">
        <v>95</v>
      </c>
      <c r="M447" s="207" t="s">
        <v>384</v>
      </c>
      <c r="N447" s="208"/>
      <c r="O447" s="209"/>
      <c r="P447" s="2"/>
      <c r="Q447" s="14"/>
      <c r="R447" s="15"/>
      <c r="S447" s="15"/>
      <c r="T447" s="15"/>
      <c r="U447" s="15"/>
      <c r="V447" s="15"/>
      <c r="W447" s="15"/>
      <c r="X447" s="15"/>
      <c r="Y447" s="16"/>
      <c r="Z447" s="117"/>
      <c r="AB447" s="210">
        <f>COUNTIF($AB$198:$AB$209,$E447)</f>
        <v>0</v>
      </c>
      <c r="AC447" s="211">
        <f>COUNTIF($P447:$P460,"○")</f>
        <v>0</v>
      </c>
      <c r="AD447" s="212" t="b">
        <f>AND($AB447&lt;&gt;0,$AC447=0)</f>
        <v>0</v>
      </c>
      <c r="AE447" s="212" t="b">
        <f t="shared" si="39"/>
        <v>0</v>
      </c>
    </row>
    <row r="448" spans="1:31" ht="30" customHeight="1" x14ac:dyDescent="0.15">
      <c r="A448" s="213"/>
      <c r="B448" s="117"/>
      <c r="D448" s="193"/>
      <c r="E448" s="238"/>
      <c r="F448" s="215"/>
      <c r="G448" s="216"/>
      <c r="H448" s="217"/>
      <c r="I448" s="215"/>
      <c r="J448" s="218"/>
      <c r="K448" s="216"/>
      <c r="L448" s="219" t="s">
        <v>96</v>
      </c>
      <c r="M448" s="220" t="s">
        <v>385</v>
      </c>
      <c r="N448" s="221"/>
      <c r="O448" s="222"/>
      <c r="P448" s="2"/>
      <c r="Q448" s="8"/>
      <c r="R448" s="9"/>
      <c r="S448" s="9"/>
      <c r="T448" s="9"/>
      <c r="U448" s="9"/>
      <c r="V448" s="9"/>
      <c r="W448" s="9"/>
      <c r="X448" s="9"/>
      <c r="Y448" s="10"/>
      <c r="Z448" s="117"/>
      <c r="AB448" s="223">
        <f t="shared" ref="AB448:AB460" si="44">AB447</f>
        <v>0</v>
      </c>
      <c r="AC448" s="224"/>
      <c r="AD448" s="223" t="b">
        <f t="shared" si="42"/>
        <v>0</v>
      </c>
      <c r="AE448" s="212" t="b">
        <f t="shared" si="39"/>
        <v>0</v>
      </c>
    </row>
    <row r="449" spans="1:31" ht="30" customHeight="1" x14ac:dyDescent="0.15">
      <c r="A449" s="213"/>
      <c r="B449" s="117"/>
      <c r="D449" s="193"/>
      <c r="E449" s="238"/>
      <c r="F449" s="215"/>
      <c r="G449" s="216"/>
      <c r="H449" s="217"/>
      <c r="I449" s="215"/>
      <c r="J449" s="218"/>
      <c r="K449" s="216"/>
      <c r="L449" s="219" t="s">
        <v>97</v>
      </c>
      <c r="M449" s="220" t="s">
        <v>418</v>
      </c>
      <c r="N449" s="221"/>
      <c r="O449" s="222"/>
      <c r="P449" s="2"/>
      <c r="Q449" s="8"/>
      <c r="R449" s="9"/>
      <c r="S449" s="9"/>
      <c r="T449" s="9"/>
      <c r="U449" s="9"/>
      <c r="V449" s="9"/>
      <c r="W449" s="9"/>
      <c r="X449" s="9"/>
      <c r="Y449" s="10"/>
      <c r="Z449" s="117"/>
      <c r="AB449" s="223">
        <f t="shared" si="44"/>
        <v>0</v>
      </c>
      <c r="AC449" s="224"/>
      <c r="AD449" s="223" t="b">
        <f t="shared" si="42"/>
        <v>0</v>
      </c>
      <c r="AE449" s="212" t="b">
        <f t="shared" si="39"/>
        <v>0</v>
      </c>
    </row>
    <row r="450" spans="1:31" ht="30" customHeight="1" x14ac:dyDescent="0.15">
      <c r="A450" s="213"/>
      <c r="B450" s="117"/>
      <c r="D450" s="193"/>
      <c r="E450" s="238"/>
      <c r="F450" s="215"/>
      <c r="G450" s="216"/>
      <c r="H450" s="217"/>
      <c r="I450" s="215"/>
      <c r="J450" s="218"/>
      <c r="K450" s="216"/>
      <c r="L450" s="219" t="s">
        <v>98</v>
      </c>
      <c r="M450" s="220" t="s">
        <v>386</v>
      </c>
      <c r="N450" s="221"/>
      <c r="O450" s="222"/>
      <c r="P450" s="2"/>
      <c r="Q450" s="8"/>
      <c r="R450" s="9"/>
      <c r="S450" s="9"/>
      <c r="T450" s="9"/>
      <c r="U450" s="9"/>
      <c r="V450" s="9"/>
      <c r="W450" s="9"/>
      <c r="X450" s="9"/>
      <c r="Y450" s="10"/>
      <c r="Z450" s="117"/>
      <c r="AB450" s="223">
        <f t="shared" si="44"/>
        <v>0</v>
      </c>
      <c r="AC450" s="224"/>
      <c r="AD450" s="223" t="b">
        <f t="shared" si="42"/>
        <v>0</v>
      </c>
      <c r="AE450" s="212" t="b">
        <f t="shared" si="39"/>
        <v>0</v>
      </c>
    </row>
    <row r="451" spans="1:31" ht="30" customHeight="1" x14ac:dyDescent="0.15">
      <c r="A451" s="213"/>
      <c r="B451" s="117"/>
      <c r="D451" s="193"/>
      <c r="E451" s="238"/>
      <c r="F451" s="215"/>
      <c r="G451" s="216"/>
      <c r="H451" s="249"/>
      <c r="I451" s="250"/>
      <c r="J451" s="251"/>
      <c r="K451" s="252"/>
      <c r="L451" s="219" t="s">
        <v>99</v>
      </c>
      <c r="M451" s="220" t="s">
        <v>387</v>
      </c>
      <c r="N451" s="221"/>
      <c r="O451" s="222"/>
      <c r="P451" s="2"/>
      <c r="Q451" s="8"/>
      <c r="R451" s="9"/>
      <c r="S451" s="9"/>
      <c r="T451" s="9"/>
      <c r="U451" s="9"/>
      <c r="V451" s="9"/>
      <c r="W451" s="9"/>
      <c r="X451" s="9"/>
      <c r="Y451" s="10"/>
      <c r="Z451" s="117"/>
      <c r="AB451" s="223">
        <f t="shared" si="44"/>
        <v>0</v>
      </c>
      <c r="AC451" s="224"/>
      <c r="AD451" s="223" t="b">
        <f t="shared" si="42"/>
        <v>0</v>
      </c>
      <c r="AE451" s="212" t="b">
        <f t="shared" si="39"/>
        <v>0</v>
      </c>
    </row>
    <row r="452" spans="1:31" ht="30" customHeight="1" x14ac:dyDescent="0.15">
      <c r="A452" s="213"/>
      <c r="B452" s="117"/>
      <c r="D452" s="193"/>
      <c r="E452" s="238"/>
      <c r="F452" s="215"/>
      <c r="G452" s="216"/>
      <c r="H452" s="245" t="s">
        <v>96</v>
      </c>
      <c r="I452" s="246" t="s">
        <v>175</v>
      </c>
      <c r="J452" s="247"/>
      <c r="K452" s="248"/>
      <c r="L452" s="219" t="s">
        <v>95</v>
      </c>
      <c r="M452" s="220" t="s">
        <v>388</v>
      </c>
      <c r="N452" s="221"/>
      <c r="O452" s="222"/>
      <c r="P452" s="2"/>
      <c r="Q452" s="8"/>
      <c r="R452" s="9"/>
      <c r="S452" s="9"/>
      <c r="T452" s="9"/>
      <c r="U452" s="9"/>
      <c r="V452" s="9"/>
      <c r="W452" s="9"/>
      <c r="X452" s="9"/>
      <c r="Y452" s="10"/>
      <c r="Z452" s="117"/>
      <c r="AB452" s="223">
        <f t="shared" si="44"/>
        <v>0</v>
      </c>
      <c r="AC452" s="224"/>
      <c r="AD452" s="223" t="b">
        <f t="shared" si="42"/>
        <v>0</v>
      </c>
      <c r="AE452" s="212" t="b">
        <f t="shared" si="39"/>
        <v>0</v>
      </c>
    </row>
    <row r="453" spans="1:31" ht="30" customHeight="1" x14ac:dyDescent="0.15">
      <c r="A453" s="213"/>
      <c r="B453" s="117"/>
      <c r="D453" s="193"/>
      <c r="E453" s="238"/>
      <c r="F453" s="215"/>
      <c r="G453" s="216"/>
      <c r="H453" s="217"/>
      <c r="I453" s="215"/>
      <c r="J453" s="218"/>
      <c r="K453" s="216"/>
      <c r="L453" s="219" t="s">
        <v>96</v>
      </c>
      <c r="M453" s="220" t="s">
        <v>386</v>
      </c>
      <c r="N453" s="221"/>
      <c r="O453" s="222"/>
      <c r="P453" s="2"/>
      <c r="Q453" s="8"/>
      <c r="R453" s="9"/>
      <c r="S453" s="9"/>
      <c r="T453" s="9"/>
      <c r="U453" s="9"/>
      <c r="V453" s="9"/>
      <c r="W453" s="9"/>
      <c r="X453" s="9"/>
      <c r="Y453" s="10"/>
      <c r="Z453" s="117"/>
      <c r="AB453" s="223">
        <f t="shared" si="44"/>
        <v>0</v>
      </c>
      <c r="AC453" s="224"/>
      <c r="AD453" s="223" t="b">
        <f t="shared" si="42"/>
        <v>0</v>
      </c>
      <c r="AE453" s="212" t="b">
        <f t="shared" si="39"/>
        <v>0</v>
      </c>
    </row>
    <row r="454" spans="1:31" ht="30" customHeight="1" x14ac:dyDescent="0.15">
      <c r="A454" s="213"/>
      <c r="B454" s="117"/>
      <c r="D454" s="193"/>
      <c r="E454" s="238"/>
      <c r="F454" s="215"/>
      <c r="G454" s="216"/>
      <c r="H454" s="249"/>
      <c r="I454" s="250"/>
      <c r="J454" s="251"/>
      <c r="K454" s="252"/>
      <c r="L454" s="219" t="s">
        <v>97</v>
      </c>
      <c r="M454" s="220" t="s">
        <v>387</v>
      </c>
      <c r="N454" s="221"/>
      <c r="O454" s="222"/>
      <c r="P454" s="2"/>
      <c r="Q454" s="8"/>
      <c r="R454" s="9"/>
      <c r="S454" s="9"/>
      <c r="T454" s="9"/>
      <c r="U454" s="9"/>
      <c r="V454" s="9"/>
      <c r="W454" s="9"/>
      <c r="X454" s="9"/>
      <c r="Y454" s="10"/>
      <c r="Z454" s="117"/>
      <c r="AB454" s="223">
        <f t="shared" si="44"/>
        <v>0</v>
      </c>
      <c r="AC454" s="224"/>
      <c r="AD454" s="223" t="b">
        <f t="shared" si="42"/>
        <v>0</v>
      </c>
      <c r="AE454" s="212" t="b">
        <f t="shared" si="39"/>
        <v>0</v>
      </c>
    </row>
    <row r="455" spans="1:31" ht="30" customHeight="1" x14ac:dyDescent="0.15">
      <c r="A455" s="213"/>
      <c r="B455" s="117"/>
      <c r="D455" s="193"/>
      <c r="E455" s="238"/>
      <c r="F455" s="215"/>
      <c r="G455" s="216"/>
      <c r="H455" s="245" t="s">
        <v>97</v>
      </c>
      <c r="I455" s="246" t="s">
        <v>176</v>
      </c>
      <c r="J455" s="247"/>
      <c r="K455" s="248"/>
      <c r="L455" s="219" t="s">
        <v>95</v>
      </c>
      <c r="M455" s="220" t="s">
        <v>389</v>
      </c>
      <c r="N455" s="221"/>
      <c r="O455" s="222"/>
      <c r="P455" s="2"/>
      <c r="Q455" s="8"/>
      <c r="R455" s="9"/>
      <c r="S455" s="9"/>
      <c r="T455" s="9"/>
      <c r="U455" s="9"/>
      <c r="V455" s="9"/>
      <c r="W455" s="9"/>
      <c r="X455" s="9"/>
      <c r="Y455" s="10"/>
      <c r="Z455" s="117"/>
      <c r="AB455" s="223">
        <f t="shared" si="44"/>
        <v>0</v>
      </c>
      <c r="AC455" s="224"/>
      <c r="AD455" s="223" t="b">
        <f t="shared" si="42"/>
        <v>0</v>
      </c>
      <c r="AE455" s="212" t="b">
        <f t="shared" si="39"/>
        <v>0</v>
      </c>
    </row>
    <row r="456" spans="1:31" ht="30" customHeight="1" x14ac:dyDescent="0.15">
      <c r="A456" s="213"/>
      <c r="B456" s="117"/>
      <c r="D456" s="193"/>
      <c r="E456" s="238"/>
      <c r="F456" s="215"/>
      <c r="G456" s="216"/>
      <c r="H456" s="217"/>
      <c r="I456" s="215"/>
      <c r="J456" s="218"/>
      <c r="K456" s="216"/>
      <c r="L456" s="219" t="s">
        <v>96</v>
      </c>
      <c r="M456" s="220" t="s">
        <v>390</v>
      </c>
      <c r="N456" s="221"/>
      <c r="O456" s="222"/>
      <c r="P456" s="2"/>
      <c r="Q456" s="8"/>
      <c r="R456" s="9"/>
      <c r="S456" s="9"/>
      <c r="T456" s="9"/>
      <c r="U456" s="9"/>
      <c r="V456" s="9"/>
      <c r="W456" s="9"/>
      <c r="X456" s="9"/>
      <c r="Y456" s="10"/>
      <c r="Z456" s="117"/>
      <c r="AB456" s="223">
        <f t="shared" si="44"/>
        <v>0</v>
      </c>
      <c r="AC456" s="224"/>
      <c r="AD456" s="223" t="b">
        <f t="shared" si="42"/>
        <v>0</v>
      </c>
      <c r="AE456" s="212" t="b">
        <f t="shared" si="39"/>
        <v>0</v>
      </c>
    </row>
    <row r="457" spans="1:31" ht="30" customHeight="1" x14ac:dyDescent="0.15">
      <c r="A457" s="213"/>
      <c r="B457" s="117"/>
      <c r="D457" s="193"/>
      <c r="E457" s="238"/>
      <c r="F457" s="215"/>
      <c r="G457" s="216"/>
      <c r="H457" s="217"/>
      <c r="I457" s="215"/>
      <c r="J457" s="218"/>
      <c r="K457" s="216"/>
      <c r="L457" s="219" t="s">
        <v>97</v>
      </c>
      <c r="M457" s="220" t="s">
        <v>391</v>
      </c>
      <c r="N457" s="221"/>
      <c r="O457" s="222"/>
      <c r="P457" s="2"/>
      <c r="Q457" s="8"/>
      <c r="R457" s="9"/>
      <c r="S457" s="9"/>
      <c r="T457" s="9"/>
      <c r="U457" s="9"/>
      <c r="V457" s="9"/>
      <c r="W457" s="9"/>
      <c r="X457" s="9"/>
      <c r="Y457" s="10"/>
      <c r="Z457" s="117"/>
      <c r="AB457" s="223">
        <f t="shared" si="44"/>
        <v>0</v>
      </c>
      <c r="AC457" s="224"/>
      <c r="AD457" s="223" t="b">
        <f t="shared" si="42"/>
        <v>0</v>
      </c>
      <c r="AE457" s="212" t="b">
        <f t="shared" si="39"/>
        <v>0</v>
      </c>
    </row>
    <row r="458" spans="1:31" ht="30" customHeight="1" x14ac:dyDescent="0.15">
      <c r="A458" s="213"/>
      <c r="B458" s="117"/>
      <c r="D458" s="193"/>
      <c r="E458" s="238"/>
      <c r="F458" s="215"/>
      <c r="G458" s="216"/>
      <c r="H458" s="217"/>
      <c r="I458" s="215"/>
      <c r="J458" s="218"/>
      <c r="K458" s="216"/>
      <c r="L458" s="219" t="s">
        <v>98</v>
      </c>
      <c r="M458" s="220" t="s">
        <v>392</v>
      </c>
      <c r="N458" s="221"/>
      <c r="O458" s="222"/>
      <c r="P458" s="2"/>
      <c r="Q458" s="8"/>
      <c r="R458" s="9"/>
      <c r="S458" s="9"/>
      <c r="T458" s="9"/>
      <c r="U458" s="9"/>
      <c r="V458" s="9"/>
      <c r="W458" s="9"/>
      <c r="X458" s="9"/>
      <c r="Y458" s="10"/>
      <c r="Z458" s="117"/>
      <c r="AB458" s="223">
        <f t="shared" si="44"/>
        <v>0</v>
      </c>
      <c r="AC458" s="224"/>
      <c r="AD458" s="223" t="b">
        <f t="shared" si="42"/>
        <v>0</v>
      </c>
      <c r="AE458" s="212" t="b">
        <f t="shared" si="39"/>
        <v>0</v>
      </c>
    </row>
    <row r="459" spans="1:31" ht="30" customHeight="1" x14ac:dyDescent="0.15">
      <c r="A459" s="264">
        <f>IFERROR(IF(AND($P459="○",TRIM($Q459)=""),1001,0),3)</f>
        <v>0</v>
      </c>
      <c r="B459" s="273"/>
      <c r="D459" s="193"/>
      <c r="E459" s="238"/>
      <c r="F459" s="215"/>
      <c r="G459" s="216"/>
      <c r="H459" s="249"/>
      <c r="I459" s="250"/>
      <c r="J459" s="251"/>
      <c r="K459" s="252"/>
      <c r="L459" s="219" t="s">
        <v>99</v>
      </c>
      <c r="M459" s="220" t="s">
        <v>483</v>
      </c>
      <c r="N459" s="221"/>
      <c r="O459" s="222"/>
      <c r="P459" s="2"/>
      <c r="Q459" s="8"/>
      <c r="R459" s="9"/>
      <c r="S459" s="9"/>
      <c r="T459" s="9"/>
      <c r="U459" s="9"/>
      <c r="V459" s="9"/>
      <c r="W459" s="9"/>
      <c r="X459" s="9"/>
      <c r="Y459" s="10"/>
      <c r="Z459" s="117"/>
      <c r="AB459" s="223">
        <f t="shared" si="44"/>
        <v>0</v>
      </c>
      <c r="AC459" s="224"/>
      <c r="AD459" s="223" t="b">
        <f t="shared" si="42"/>
        <v>0</v>
      </c>
      <c r="AE459" s="212" t="b">
        <f t="shared" si="39"/>
        <v>0</v>
      </c>
    </row>
    <row r="460" spans="1:31" ht="30" customHeight="1" x14ac:dyDescent="0.15">
      <c r="A460" s="264">
        <f>IFERROR(IF(AND($P460="○",TRIM($Q460)=""),1001,0),3)</f>
        <v>0</v>
      </c>
      <c r="B460" s="273"/>
      <c r="D460" s="193"/>
      <c r="E460" s="238"/>
      <c r="F460" s="226"/>
      <c r="G460" s="227"/>
      <c r="H460" s="244" t="s">
        <v>98</v>
      </c>
      <c r="I460" s="231" t="s">
        <v>173</v>
      </c>
      <c r="J460" s="232"/>
      <c r="K460" s="233"/>
      <c r="L460" s="244" t="s">
        <v>95</v>
      </c>
      <c r="M460" s="231" t="s">
        <v>484</v>
      </c>
      <c r="N460" s="232"/>
      <c r="O460" s="233"/>
      <c r="P460" s="5"/>
      <c r="Q460" s="11"/>
      <c r="R460" s="12"/>
      <c r="S460" s="12"/>
      <c r="T460" s="12"/>
      <c r="U460" s="12"/>
      <c r="V460" s="12"/>
      <c r="W460" s="12"/>
      <c r="X460" s="12"/>
      <c r="Y460" s="13"/>
      <c r="Z460" s="117"/>
      <c r="AB460" s="223">
        <f t="shared" si="44"/>
        <v>0</v>
      </c>
      <c r="AC460" s="224"/>
      <c r="AD460" s="223" t="b">
        <f t="shared" si="42"/>
        <v>0</v>
      </c>
      <c r="AE460" s="212" t="b">
        <f t="shared" si="39"/>
        <v>0</v>
      </c>
    </row>
    <row r="461" spans="1:31" ht="30" customHeight="1" x14ac:dyDescent="0.15">
      <c r="A461" s="192">
        <f>IFERROR(IF(OR(AND($AB461&lt;&gt;0,$AC461=0), AND($AB461=0,$AC461&lt;&gt;0)),1001,0),3)</f>
        <v>0</v>
      </c>
      <c r="B461" s="273"/>
      <c r="D461" s="193"/>
      <c r="E461" s="234" t="s">
        <v>126</v>
      </c>
      <c r="F461" s="202" t="s">
        <v>92</v>
      </c>
      <c r="G461" s="203"/>
      <c r="H461" s="204" t="s">
        <v>95</v>
      </c>
      <c r="I461" s="202" t="s">
        <v>92</v>
      </c>
      <c r="J461" s="205"/>
      <c r="K461" s="203"/>
      <c r="L461" s="206" t="s">
        <v>95</v>
      </c>
      <c r="M461" s="207" t="s">
        <v>393</v>
      </c>
      <c r="N461" s="208"/>
      <c r="O461" s="209"/>
      <c r="P461" s="1"/>
      <c r="Q461" s="14"/>
      <c r="R461" s="15"/>
      <c r="S461" s="15"/>
      <c r="T461" s="15"/>
      <c r="U461" s="15"/>
      <c r="V461" s="15"/>
      <c r="W461" s="15"/>
      <c r="X461" s="15"/>
      <c r="Y461" s="16"/>
      <c r="Z461" s="117"/>
      <c r="AB461" s="210">
        <f>COUNTIF($AB$198:$AB$209,$E461)</f>
        <v>0</v>
      </c>
      <c r="AC461" s="211">
        <f>COUNTIF($P461:$P465,"○")</f>
        <v>0</v>
      </c>
      <c r="AD461" s="212" t="b">
        <f>AND($AB461&lt;&gt;0,$AC461=0)</f>
        <v>0</v>
      </c>
      <c r="AE461" s="212" t="b">
        <f t="shared" si="39"/>
        <v>0</v>
      </c>
    </row>
    <row r="462" spans="1:31" ht="30" customHeight="1" x14ac:dyDescent="0.15">
      <c r="A462" s="213"/>
      <c r="B462" s="117"/>
      <c r="D462" s="193"/>
      <c r="E462" s="238"/>
      <c r="F462" s="215"/>
      <c r="G462" s="216"/>
      <c r="H462" s="217"/>
      <c r="I462" s="215"/>
      <c r="J462" s="218"/>
      <c r="K462" s="216"/>
      <c r="L462" s="219" t="s">
        <v>96</v>
      </c>
      <c r="M462" s="220" t="s">
        <v>394</v>
      </c>
      <c r="N462" s="221"/>
      <c r="O462" s="222"/>
      <c r="P462" s="2"/>
      <c r="Q462" s="8"/>
      <c r="R462" s="9"/>
      <c r="S462" s="9"/>
      <c r="T462" s="9"/>
      <c r="U462" s="9"/>
      <c r="V462" s="9"/>
      <c r="W462" s="9"/>
      <c r="X462" s="9"/>
      <c r="Y462" s="10"/>
      <c r="Z462" s="117"/>
      <c r="AB462" s="223">
        <f t="shared" ref="AB462:AB465" si="45">AB461</f>
        <v>0</v>
      </c>
      <c r="AC462" s="224"/>
      <c r="AD462" s="223" t="b">
        <f t="shared" si="42"/>
        <v>0</v>
      </c>
      <c r="AE462" s="212" t="b">
        <f t="shared" si="39"/>
        <v>0</v>
      </c>
    </row>
    <row r="463" spans="1:31" ht="30" customHeight="1" x14ac:dyDescent="0.15">
      <c r="A463" s="213"/>
      <c r="B463" s="117"/>
      <c r="D463" s="193"/>
      <c r="E463" s="238"/>
      <c r="F463" s="215"/>
      <c r="G463" s="216"/>
      <c r="H463" s="217"/>
      <c r="I463" s="215"/>
      <c r="J463" s="218"/>
      <c r="K463" s="216"/>
      <c r="L463" s="219" t="s">
        <v>97</v>
      </c>
      <c r="M463" s="220" t="s">
        <v>395</v>
      </c>
      <c r="N463" s="221"/>
      <c r="O463" s="222"/>
      <c r="P463" s="2"/>
      <c r="Q463" s="8"/>
      <c r="R463" s="9"/>
      <c r="S463" s="9"/>
      <c r="T463" s="9"/>
      <c r="U463" s="9"/>
      <c r="V463" s="9"/>
      <c r="W463" s="9"/>
      <c r="X463" s="9"/>
      <c r="Y463" s="10"/>
      <c r="Z463" s="117"/>
      <c r="AB463" s="223">
        <f t="shared" si="45"/>
        <v>0</v>
      </c>
      <c r="AC463" s="224"/>
      <c r="AD463" s="223" t="b">
        <f t="shared" si="42"/>
        <v>0</v>
      </c>
      <c r="AE463" s="212" t="b">
        <f t="shared" si="39"/>
        <v>0</v>
      </c>
    </row>
    <row r="464" spans="1:31" ht="30" customHeight="1" x14ac:dyDescent="0.15">
      <c r="A464" s="213"/>
      <c r="B464" s="117"/>
      <c r="D464" s="193"/>
      <c r="E464" s="238"/>
      <c r="F464" s="215"/>
      <c r="G464" s="216"/>
      <c r="H464" s="217"/>
      <c r="I464" s="215"/>
      <c r="J464" s="218"/>
      <c r="K464" s="216"/>
      <c r="L464" s="219" t="s">
        <v>98</v>
      </c>
      <c r="M464" s="220" t="s">
        <v>396</v>
      </c>
      <c r="N464" s="221"/>
      <c r="O464" s="222"/>
      <c r="P464" s="2"/>
      <c r="Q464" s="8"/>
      <c r="R464" s="9"/>
      <c r="S464" s="9"/>
      <c r="T464" s="9"/>
      <c r="U464" s="9"/>
      <c r="V464" s="9"/>
      <c r="W464" s="9"/>
      <c r="X464" s="9"/>
      <c r="Y464" s="10"/>
      <c r="Z464" s="117"/>
      <c r="AB464" s="223">
        <f t="shared" si="45"/>
        <v>0</v>
      </c>
      <c r="AC464" s="224"/>
      <c r="AD464" s="223" t="b">
        <f t="shared" si="42"/>
        <v>0</v>
      </c>
      <c r="AE464" s="212" t="b">
        <f t="shared" si="39"/>
        <v>0</v>
      </c>
    </row>
    <row r="465" spans="1:31" ht="30" customHeight="1" x14ac:dyDescent="0.15">
      <c r="A465" s="264">
        <f>IFERROR(IF(AND($P465="○",TRIM($Q465)=""),1001,0),3)</f>
        <v>0</v>
      </c>
      <c r="B465" s="273"/>
      <c r="D465" s="193"/>
      <c r="E465" s="241"/>
      <c r="F465" s="226"/>
      <c r="G465" s="227"/>
      <c r="H465" s="228"/>
      <c r="I465" s="226"/>
      <c r="J465" s="229"/>
      <c r="K465" s="227"/>
      <c r="L465" s="230" t="s">
        <v>99</v>
      </c>
      <c r="M465" s="231" t="s">
        <v>485</v>
      </c>
      <c r="N465" s="232"/>
      <c r="O465" s="233"/>
      <c r="P465" s="3"/>
      <c r="Q465" s="11"/>
      <c r="R465" s="12"/>
      <c r="S465" s="12"/>
      <c r="T465" s="12"/>
      <c r="U465" s="12"/>
      <c r="V465" s="12"/>
      <c r="W465" s="12"/>
      <c r="X465" s="12"/>
      <c r="Y465" s="13"/>
      <c r="Z465" s="117"/>
      <c r="AB465" s="223">
        <f t="shared" si="45"/>
        <v>0</v>
      </c>
      <c r="AC465" s="224"/>
      <c r="AD465" s="223" t="b">
        <f t="shared" si="42"/>
        <v>0</v>
      </c>
      <c r="AE465" s="212" t="b">
        <f t="shared" si="39"/>
        <v>0</v>
      </c>
    </row>
    <row r="466" spans="1:31" ht="30" customHeight="1" x14ac:dyDescent="0.15">
      <c r="A466" s="192">
        <f>IFERROR(IF(OR(AND($AB466&lt;&gt;0,$AC466=0), AND($AB466=0,$AC466&lt;&gt;0)),1001,0),3)</f>
        <v>0</v>
      </c>
      <c r="B466" s="273"/>
      <c r="D466" s="193"/>
      <c r="E466" s="238" t="s">
        <v>127</v>
      </c>
      <c r="F466" s="215" t="s">
        <v>93</v>
      </c>
      <c r="G466" s="216"/>
      <c r="H466" s="261" t="s">
        <v>95</v>
      </c>
      <c r="I466" s="202" t="s">
        <v>177</v>
      </c>
      <c r="J466" s="205"/>
      <c r="K466" s="203"/>
      <c r="L466" s="237" t="s">
        <v>95</v>
      </c>
      <c r="M466" s="207" t="s">
        <v>397</v>
      </c>
      <c r="N466" s="208"/>
      <c r="O466" s="209"/>
      <c r="P466" s="2"/>
      <c r="Q466" s="14"/>
      <c r="R466" s="15"/>
      <c r="S466" s="15"/>
      <c r="T466" s="15"/>
      <c r="U466" s="15"/>
      <c r="V466" s="15"/>
      <c r="W466" s="15"/>
      <c r="X466" s="15"/>
      <c r="Y466" s="16"/>
      <c r="Z466" s="117"/>
      <c r="AB466" s="210">
        <f>COUNTIF($AB$198:$AB$209,$E466)</f>
        <v>0</v>
      </c>
      <c r="AC466" s="211">
        <f>COUNTIF($P466:$P473,"○")</f>
        <v>0</v>
      </c>
      <c r="AD466" s="212" t="b">
        <f>AND($AB466&lt;&gt;0,$AC466=0)</f>
        <v>0</v>
      </c>
      <c r="AE466" s="212" t="b">
        <f t="shared" si="39"/>
        <v>0</v>
      </c>
    </row>
    <row r="467" spans="1:31" ht="30" customHeight="1" x14ac:dyDescent="0.15">
      <c r="A467" s="213"/>
      <c r="B467" s="117"/>
      <c r="D467" s="193"/>
      <c r="E467" s="238"/>
      <c r="F467" s="215"/>
      <c r="G467" s="216"/>
      <c r="H467" s="263"/>
      <c r="I467" s="250"/>
      <c r="J467" s="251"/>
      <c r="K467" s="252"/>
      <c r="L467" s="219" t="s">
        <v>96</v>
      </c>
      <c r="M467" s="220" t="s">
        <v>398</v>
      </c>
      <c r="N467" s="221"/>
      <c r="O467" s="222"/>
      <c r="P467" s="2"/>
      <c r="Q467" s="8"/>
      <c r="R467" s="9"/>
      <c r="S467" s="9"/>
      <c r="T467" s="9"/>
      <c r="U467" s="9"/>
      <c r="V467" s="9"/>
      <c r="W467" s="9"/>
      <c r="X467" s="9"/>
      <c r="Y467" s="10"/>
      <c r="Z467" s="117"/>
      <c r="AB467" s="223">
        <f t="shared" ref="AB467:AB473" si="46">AB466</f>
        <v>0</v>
      </c>
      <c r="AC467" s="224"/>
      <c r="AD467" s="223" t="b">
        <f t="shared" si="42"/>
        <v>0</v>
      </c>
      <c r="AE467" s="212" t="b">
        <f t="shared" si="39"/>
        <v>0</v>
      </c>
    </row>
    <row r="468" spans="1:31" ht="30" customHeight="1" x14ac:dyDescent="0.15">
      <c r="A468" s="213"/>
      <c r="B468" s="117"/>
      <c r="D468" s="193"/>
      <c r="E468" s="238"/>
      <c r="F468" s="215"/>
      <c r="G468" s="216"/>
      <c r="H468" s="245" t="s">
        <v>96</v>
      </c>
      <c r="I468" s="246" t="s">
        <v>178</v>
      </c>
      <c r="J468" s="247"/>
      <c r="K468" s="248"/>
      <c r="L468" s="219" t="s">
        <v>95</v>
      </c>
      <c r="M468" s="220" t="s">
        <v>399</v>
      </c>
      <c r="N468" s="221"/>
      <c r="O468" s="222"/>
      <c r="P468" s="2"/>
      <c r="Q468" s="8"/>
      <c r="R468" s="9"/>
      <c r="S468" s="9"/>
      <c r="T468" s="9"/>
      <c r="U468" s="9"/>
      <c r="V468" s="9"/>
      <c r="W468" s="9"/>
      <c r="X468" s="9"/>
      <c r="Y468" s="10"/>
      <c r="Z468" s="117"/>
      <c r="AB468" s="223">
        <f t="shared" si="46"/>
        <v>0</v>
      </c>
      <c r="AC468" s="224"/>
      <c r="AD468" s="223" t="b">
        <f t="shared" si="42"/>
        <v>0</v>
      </c>
      <c r="AE468" s="212" t="b">
        <f t="shared" si="39"/>
        <v>0</v>
      </c>
    </row>
    <row r="469" spans="1:31" ht="30" customHeight="1" x14ac:dyDescent="0.15">
      <c r="A469" s="213"/>
      <c r="B469" s="117"/>
      <c r="D469" s="193"/>
      <c r="E469" s="238"/>
      <c r="F469" s="215"/>
      <c r="G469" s="216"/>
      <c r="H469" s="217"/>
      <c r="I469" s="215"/>
      <c r="J469" s="218"/>
      <c r="K469" s="216"/>
      <c r="L469" s="219" t="s">
        <v>96</v>
      </c>
      <c r="M469" s="220" t="s">
        <v>400</v>
      </c>
      <c r="N469" s="221"/>
      <c r="O469" s="222"/>
      <c r="P469" s="2"/>
      <c r="Q469" s="8"/>
      <c r="R469" s="9"/>
      <c r="S469" s="9"/>
      <c r="T469" s="9"/>
      <c r="U469" s="9"/>
      <c r="V469" s="9"/>
      <c r="W469" s="9"/>
      <c r="X469" s="9"/>
      <c r="Y469" s="10"/>
      <c r="Z469" s="117"/>
      <c r="AB469" s="223">
        <f t="shared" si="46"/>
        <v>0</v>
      </c>
      <c r="AC469" s="224"/>
      <c r="AD469" s="223" t="b">
        <f t="shared" si="42"/>
        <v>0</v>
      </c>
      <c r="AE469" s="212" t="b">
        <f t="shared" si="39"/>
        <v>0</v>
      </c>
    </row>
    <row r="470" spans="1:31" ht="30" customHeight="1" x14ac:dyDescent="0.15">
      <c r="A470" s="213"/>
      <c r="B470" s="117"/>
      <c r="D470" s="193"/>
      <c r="E470" s="238"/>
      <c r="F470" s="215"/>
      <c r="G470" s="216"/>
      <c r="H470" s="217"/>
      <c r="I470" s="215"/>
      <c r="J470" s="218"/>
      <c r="K470" s="216"/>
      <c r="L470" s="219" t="s">
        <v>97</v>
      </c>
      <c r="M470" s="220" t="s">
        <v>401</v>
      </c>
      <c r="N470" s="221"/>
      <c r="O470" s="222"/>
      <c r="P470" s="2"/>
      <c r="Q470" s="8"/>
      <c r="R470" s="9"/>
      <c r="S470" s="9"/>
      <c r="T470" s="9"/>
      <c r="U470" s="9"/>
      <c r="V470" s="9"/>
      <c r="W470" s="9"/>
      <c r="X470" s="9"/>
      <c r="Y470" s="10"/>
      <c r="Z470" s="117"/>
      <c r="AB470" s="223">
        <f t="shared" si="46"/>
        <v>0</v>
      </c>
      <c r="AC470" s="224"/>
      <c r="AD470" s="223" t="b">
        <f t="shared" si="42"/>
        <v>0</v>
      </c>
      <c r="AE470" s="212" t="b">
        <f t="shared" ref="AE470:AE487" si="47">AND($AB470=0,$P470="○")</f>
        <v>0</v>
      </c>
    </row>
    <row r="471" spans="1:31" ht="30" customHeight="1" x14ac:dyDescent="0.15">
      <c r="A471" s="213"/>
      <c r="B471" s="117"/>
      <c r="D471" s="193"/>
      <c r="E471" s="238"/>
      <c r="F471" s="215"/>
      <c r="G471" s="216"/>
      <c r="H471" s="217"/>
      <c r="I471" s="215"/>
      <c r="J471" s="218"/>
      <c r="K471" s="216"/>
      <c r="L471" s="219" t="s">
        <v>98</v>
      </c>
      <c r="M471" s="220" t="s">
        <v>402</v>
      </c>
      <c r="N471" s="221"/>
      <c r="O471" s="222"/>
      <c r="P471" s="2"/>
      <c r="Q471" s="8"/>
      <c r="R471" s="9"/>
      <c r="S471" s="9"/>
      <c r="T471" s="9"/>
      <c r="U471" s="9"/>
      <c r="V471" s="9"/>
      <c r="W471" s="9"/>
      <c r="X471" s="9"/>
      <c r="Y471" s="10"/>
      <c r="Z471" s="117"/>
      <c r="AB471" s="223">
        <f t="shared" si="46"/>
        <v>0</v>
      </c>
      <c r="AC471" s="224"/>
      <c r="AD471" s="223" t="b">
        <f t="shared" si="42"/>
        <v>0</v>
      </c>
      <c r="AE471" s="212" t="b">
        <f t="shared" si="47"/>
        <v>0</v>
      </c>
    </row>
    <row r="472" spans="1:31" ht="30" customHeight="1" x14ac:dyDescent="0.15">
      <c r="A472" s="213"/>
      <c r="B472" s="117"/>
      <c r="D472" s="193"/>
      <c r="E472" s="238"/>
      <c r="F472" s="215"/>
      <c r="G472" s="216"/>
      <c r="H472" s="217"/>
      <c r="I472" s="215"/>
      <c r="J472" s="218"/>
      <c r="K472" s="216"/>
      <c r="L472" s="219" t="s">
        <v>99</v>
      </c>
      <c r="M472" s="220" t="s">
        <v>403</v>
      </c>
      <c r="N472" s="221"/>
      <c r="O472" s="222"/>
      <c r="P472" s="2"/>
      <c r="Q472" s="8"/>
      <c r="R472" s="9"/>
      <c r="S472" s="9"/>
      <c r="T472" s="9"/>
      <c r="U472" s="9"/>
      <c r="V472" s="9"/>
      <c r="W472" s="9"/>
      <c r="X472" s="9"/>
      <c r="Y472" s="10"/>
      <c r="Z472" s="117"/>
      <c r="AB472" s="223">
        <f t="shared" si="46"/>
        <v>0</v>
      </c>
      <c r="AC472" s="224"/>
      <c r="AD472" s="223" t="b">
        <f t="shared" si="42"/>
        <v>0</v>
      </c>
      <c r="AE472" s="212" t="b">
        <f t="shared" si="47"/>
        <v>0</v>
      </c>
    </row>
    <row r="473" spans="1:31" ht="30" customHeight="1" x14ac:dyDescent="0.15">
      <c r="A473" s="264">
        <f>IFERROR(IF(AND($P473="○",TRIM($Q473)=""),1001,0),3)</f>
        <v>0</v>
      </c>
      <c r="B473" s="273"/>
      <c r="D473" s="193"/>
      <c r="E473" s="238"/>
      <c r="F473" s="215"/>
      <c r="G473" s="216"/>
      <c r="H473" s="228"/>
      <c r="I473" s="226"/>
      <c r="J473" s="229"/>
      <c r="K473" s="227"/>
      <c r="L473" s="244" t="s">
        <v>100</v>
      </c>
      <c r="M473" s="231" t="s">
        <v>486</v>
      </c>
      <c r="N473" s="232"/>
      <c r="O473" s="233"/>
      <c r="P473" s="5"/>
      <c r="Q473" s="11"/>
      <c r="R473" s="12"/>
      <c r="S473" s="12"/>
      <c r="T473" s="12"/>
      <c r="U473" s="12"/>
      <c r="V473" s="12"/>
      <c r="W473" s="12"/>
      <c r="X473" s="12"/>
      <c r="Y473" s="13"/>
      <c r="Z473" s="117"/>
      <c r="AB473" s="223">
        <f t="shared" si="46"/>
        <v>0</v>
      </c>
      <c r="AC473" s="224"/>
      <c r="AD473" s="223" t="b">
        <f t="shared" si="42"/>
        <v>0</v>
      </c>
      <c r="AE473" s="212" t="b">
        <f t="shared" si="47"/>
        <v>0</v>
      </c>
    </row>
    <row r="474" spans="1:31" ht="30" customHeight="1" x14ac:dyDescent="0.15">
      <c r="A474" s="192">
        <f>IFERROR(IF(OR(AND($AB474&lt;&gt;0,$AC474=0), AND($AB474=0,$AC474&lt;&gt;0)),1001,0),3)</f>
        <v>0</v>
      </c>
      <c r="B474" s="273"/>
      <c r="D474" s="193"/>
      <c r="E474" s="234" t="s">
        <v>128</v>
      </c>
      <c r="F474" s="235" t="s">
        <v>94</v>
      </c>
      <c r="G474" s="236"/>
      <c r="H474" s="204" t="s">
        <v>95</v>
      </c>
      <c r="I474" s="202" t="s">
        <v>179</v>
      </c>
      <c r="J474" s="205"/>
      <c r="K474" s="203"/>
      <c r="L474" s="206" t="s">
        <v>95</v>
      </c>
      <c r="M474" s="207" t="s">
        <v>404</v>
      </c>
      <c r="N474" s="208"/>
      <c r="O474" s="209"/>
      <c r="P474" s="1"/>
      <c r="Q474" s="14"/>
      <c r="R474" s="15"/>
      <c r="S474" s="15"/>
      <c r="T474" s="15"/>
      <c r="U474" s="15"/>
      <c r="V474" s="15"/>
      <c r="W474" s="15"/>
      <c r="X474" s="15"/>
      <c r="Y474" s="16"/>
      <c r="Z474" s="117"/>
      <c r="AB474" s="210">
        <f>COUNTIF($AB$198:$AB$209,$E474)</f>
        <v>0</v>
      </c>
      <c r="AC474" s="211">
        <f>COUNTIF($P474:$P487,"○")</f>
        <v>0</v>
      </c>
      <c r="AD474" s="212" t="b">
        <f>AND($AB474&lt;&gt;0,$AC474=0)</f>
        <v>0</v>
      </c>
      <c r="AE474" s="212" t="b">
        <f t="shared" si="47"/>
        <v>0</v>
      </c>
    </row>
    <row r="475" spans="1:31" ht="30" customHeight="1" x14ac:dyDescent="0.15">
      <c r="A475" s="213"/>
      <c r="B475" s="117"/>
      <c r="D475" s="193"/>
      <c r="E475" s="238"/>
      <c r="F475" s="239"/>
      <c r="G475" s="240"/>
      <c r="H475" s="217"/>
      <c r="I475" s="215"/>
      <c r="J475" s="218"/>
      <c r="K475" s="216"/>
      <c r="L475" s="219" t="s">
        <v>96</v>
      </c>
      <c r="M475" s="220" t="s">
        <v>405</v>
      </c>
      <c r="N475" s="221"/>
      <c r="O475" s="222"/>
      <c r="P475" s="2"/>
      <c r="Q475" s="8"/>
      <c r="R475" s="9"/>
      <c r="S475" s="9"/>
      <c r="T475" s="9"/>
      <c r="U475" s="9"/>
      <c r="V475" s="9"/>
      <c r="W475" s="9"/>
      <c r="X475" s="9"/>
      <c r="Y475" s="10"/>
      <c r="Z475" s="117"/>
      <c r="AB475" s="223">
        <f t="shared" ref="AB475:AB487" si="48">AB474</f>
        <v>0</v>
      </c>
      <c r="AC475" s="224"/>
      <c r="AD475" s="223" t="b">
        <f t="shared" si="42"/>
        <v>0</v>
      </c>
      <c r="AE475" s="212" t="b">
        <f t="shared" si="47"/>
        <v>0</v>
      </c>
    </row>
    <row r="476" spans="1:31" ht="30" customHeight="1" x14ac:dyDescent="0.15">
      <c r="A476" s="213"/>
      <c r="B476" s="117"/>
      <c r="D476" s="193"/>
      <c r="E476" s="238"/>
      <c r="F476" s="239"/>
      <c r="G476" s="240"/>
      <c r="H476" s="249"/>
      <c r="I476" s="250"/>
      <c r="J476" s="251"/>
      <c r="K476" s="252"/>
      <c r="L476" s="219" t="s">
        <v>97</v>
      </c>
      <c r="M476" s="220" t="s">
        <v>406</v>
      </c>
      <c r="N476" s="221"/>
      <c r="O476" s="222"/>
      <c r="P476" s="2"/>
      <c r="Q476" s="8"/>
      <c r="R476" s="9"/>
      <c r="S476" s="9"/>
      <c r="T476" s="9"/>
      <c r="U476" s="9"/>
      <c r="V476" s="9"/>
      <c r="W476" s="9"/>
      <c r="X476" s="9"/>
      <c r="Y476" s="10"/>
      <c r="Z476" s="117"/>
      <c r="AB476" s="223">
        <f t="shared" si="48"/>
        <v>0</v>
      </c>
      <c r="AC476" s="224"/>
      <c r="AD476" s="223" t="b">
        <f t="shared" si="42"/>
        <v>0</v>
      </c>
      <c r="AE476" s="212" t="b">
        <f t="shared" si="47"/>
        <v>0</v>
      </c>
    </row>
    <row r="477" spans="1:31" ht="30" customHeight="1" x14ac:dyDescent="0.15">
      <c r="A477" s="213"/>
      <c r="B477" s="117"/>
      <c r="D477" s="193"/>
      <c r="E477" s="238"/>
      <c r="F477" s="239"/>
      <c r="G477" s="240"/>
      <c r="H477" s="245" t="s">
        <v>96</v>
      </c>
      <c r="I477" s="246" t="s">
        <v>180</v>
      </c>
      <c r="J477" s="247"/>
      <c r="K477" s="248"/>
      <c r="L477" s="219" t="s">
        <v>95</v>
      </c>
      <c r="M477" s="220" t="s">
        <v>407</v>
      </c>
      <c r="N477" s="221"/>
      <c r="O477" s="222"/>
      <c r="P477" s="2"/>
      <c r="Q477" s="8"/>
      <c r="R477" s="9"/>
      <c r="S477" s="9"/>
      <c r="T477" s="9"/>
      <c r="U477" s="9"/>
      <c r="V477" s="9"/>
      <c r="W477" s="9"/>
      <c r="X477" s="9"/>
      <c r="Y477" s="10"/>
      <c r="Z477" s="117"/>
      <c r="AB477" s="223">
        <f t="shared" si="48"/>
        <v>0</v>
      </c>
      <c r="AC477" s="224"/>
      <c r="AD477" s="223" t="b">
        <f t="shared" si="42"/>
        <v>0</v>
      </c>
      <c r="AE477" s="212" t="b">
        <f t="shared" si="47"/>
        <v>0</v>
      </c>
    </row>
    <row r="478" spans="1:31" ht="30" customHeight="1" x14ac:dyDescent="0.15">
      <c r="A478" s="213"/>
      <c r="B478" s="117"/>
      <c r="D478" s="193"/>
      <c r="E478" s="238"/>
      <c r="F478" s="239"/>
      <c r="G478" s="240"/>
      <c r="H478" s="217"/>
      <c r="I478" s="215"/>
      <c r="J478" s="218"/>
      <c r="K478" s="216"/>
      <c r="L478" s="219" t="s">
        <v>96</v>
      </c>
      <c r="M478" s="220" t="s">
        <v>408</v>
      </c>
      <c r="N478" s="221"/>
      <c r="O478" s="222"/>
      <c r="P478" s="2"/>
      <c r="Q478" s="8"/>
      <c r="R478" s="9"/>
      <c r="S478" s="9"/>
      <c r="T478" s="9"/>
      <c r="U478" s="9"/>
      <c r="V478" s="9"/>
      <c r="W478" s="9"/>
      <c r="X478" s="9"/>
      <c r="Y478" s="10"/>
      <c r="Z478" s="117"/>
      <c r="AB478" s="223">
        <f t="shared" si="48"/>
        <v>0</v>
      </c>
      <c r="AC478" s="224"/>
      <c r="AD478" s="223" t="b">
        <f t="shared" si="42"/>
        <v>0</v>
      </c>
      <c r="AE478" s="212" t="b">
        <f t="shared" si="47"/>
        <v>0</v>
      </c>
    </row>
    <row r="479" spans="1:31" ht="30" customHeight="1" x14ac:dyDescent="0.15">
      <c r="A479" s="213"/>
      <c r="B479" s="117"/>
      <c r="D479" s="193"/>
      <c r="E479" s="238"/>
      <c r="F479" s="239"/>
      <c r="G479" s="240"/>
      <c r="H479" s="249"/>
      <c r="I479" s="250"/>
      <c r="J479" s="251"/>
      <c r="K479" s="252"/>
      <c r="L479" s="219" t="s">
        <v>97</v>
      </c>
      <c r="M479" s="220" t="s">
        <v>409</v>
      </c>
      <c r="N479" s="221"/>
      <c r="O479" s="222"/>
      <c r="P479" s="2"/>
      <c r="Q479" s="8"/>
      <c r="R479" s="9"/>
      <c r="S479" s="9"/>
      <c r="T479" s="9"/>
      <c r="U479" s="9"/>
      <c r="V479" s="9"/>
      <c r="W479" s="9"/>
      <c r="X479" s="9"/>
      <c r="Y479" s="10"/>
      <c r="Z479" s="117"/>
      <c r="AB479" s="223">
        <f t="shared" si="48"/>
        <v>0</v>
      </c>
      <c r="AC479" s="224"/>
      <c r="AD479" s="223" t="b">
        <f t="shared" si="42"/>
        <v>0</v>
      </c>
      <c r="AE479" s="212" t="b">
        <f t="shared" si="47"/>
        <v>0</v>
      </c>
    </row>
    <row r="480" spans="1:31" ht="30" customHeight="1" x14ac:dyDescent="0.15">
      <c r="A480" s="213"/>
      <c r="B480" s="117"/>
      <c r="D480" s="193"/>
      <c r="E480" s="238"/>
      <c r="F480" s="239"/>
      <c r="G480" s="240"/>
      <c r="H480" s="245" t="s">
        <v>97</v>
      </c>
      <c r="I480" s="246" t="s">
        <v>181</v>
      </c>
      <c r="J480" s="247"/>
      <c r="K480" s="248"/>
      <c r="L480" s="219" t="s">
        <v>95</v>
      </c>
      <c r="M480" s="220" t="s">
        <v>410</v>
      </c>
      <c r="N480" s="221"/>
      <c r="O480" s="222"/>
      <c r="P480" s="2"/>
      <c r="Q480" s="8"/>
      <c r="R480" s="9"/>
      <c r="S480" s="9"/>
      <c r="T480" s="9"/>
      <c r="U480" s="9"/>
      <c r="V480" s="9"/>
      <c r="W480" s="9"/>
      <c r="X480" s="9"/>
      <c r="Y480" s="10"/>
      <c r="Z480" s="117"/>
      <c r="AB480" s="223">
        <f t="shared" si="48"/>
        <v>0</v>
      </c>
      <c r="AC480" s="224"/>
      <c r="AD480" s="223" t="b">
        <f t="shared" si="42"/>
        <v>0</v>
      </c>
      <c r="AE480" s="212" t="b">
        <f t="shared" si="47"/>
        <v>0</v>
      </c>
    </row>
    <row r="481" spans="1:31" ht="30" customHeight="1" x14ac:dyDescent="0.15">
      <c r="A481" s="213"/>
      <c r="B481" s="117"/>
      <c r="D481" s="193"/>
      <c r="E481" s="238"/>
      <c r="F481" s="239"/>
      <c r="G481" s="240"/>
      <c r="H481" s="249"/>
      <c r="I481" s="250"/>
      <c r="J481" s="251"/>
      <c r="K481" s="252"/>
      <c r="L481" s="219" t="s">
        <v>96</v>
      </c>
      <c r="M481" s="220" t="s">
        <v>411</v>
      </c>
      <c r="N481" s="221"/>
      <c r="O481" s="222"/>
      <c r="P481" s="2"/>
      <c r="Q481" s="8"/>
      <c r="R481" s="9"/>
      <c r="S481" s="9"/>
      <c r="T481" s="9"/>
      <c r="U481" s="9"/>
      <c r="V481" s="9"/>
      <c r="W481" s="9"/>
      <c r="X481" s="9"/>
      <c r="Y481" s="10"/>
      <c r="Z481" s="117"/>
      <c r="AB481" s="223">
        <f t="shared" si="48"/>
        <v>0</v>
      </c>
      <c r="AC481" s="224"/>
      <c r="AD481" s="223" t="b">
        <f t="shared" si="42"/>
        <v>0</v>
      </c>
      <c r="AE481" s="212" t="b">
        <f t="shared" si="47"/>
        <v>0</v>
      </c>
    </row>
    <row r="482" spans="1:31" ht="30" customHeight="1" x14ac:dyDescent="0.15">
      <c r="A482" s="213"/>
      <c r="B482" s="117"/>
      <c r="D482" s="193"/>
      <c r="E482" s="238"/>
      <c r="F482" s="239"/>
      <c r="G482" s="240"/>
      <c r="H482" s="245" t="s">
        <v>98</v>
      </c>
      <c r="I482" s="246" t="s">
        <v>182</v>
      </c>
      <c r="J482" s="247"/>
      <c r="K482" s="248"/>
      <c r="L482" s="219" t="s">
        <v>95</v>
      </c>
      <c r="M482" s="220" t="s">
        <v>412</v>
      </c>
      <c r="N482" s="221"/>
      <c r="O482" s="222"/>
      <c r="P482" s="2"/>
      <c r="Q482" s="8"/>
      <c r="R482" s="9"/>
      <c r="S482" s="9"/>
      <c r="T482" s="9"/>
      <c r="U482" s="9"/>
      <c r="V482" s="9"/>
      <c r="W482" s="9"/>
      <c r="X482" s="9"/>
      <c r="Y482" s="10"/>
      <c r="Z482" s="117"/>
      <c r="AB482" s="223">
        <f t="shared" si="48"/>
        <v>0</v>
      </c>
      <c r="AC482" s="224"/>
      <c r="AD482" s="223" t="b">
        <f t="shared" si="42"/>
        <v>0</v>
      </c>
      <c r="AE482" s="212" t="b">
        <f t="shared" si="47"/>
        <v>0</v>
      </c>
    </row>
    <row r="483" spans="1:31" ht="30" customHeight="1" x14ac:dyDescent="0.15">
      <c r="A483" s="213"/>
      <c r="B483" s="117"/>
      <c r="D483" s="193"/>
      <c r="E483" s="238"/>
      <c r="F483" s="239"/>
      <c r="G483" s="240"/>
      <c r="H483" s="217"/>
      <c r="I483" s="215"/>
      <c r="J483" s="218"/>
      <c r="K483" s="216"/>
      <c r="L483" s="219" t="s">
        <v>96</v>
      </c>
      <c r="M483" s="220" t="s">
        <v>413</v>
      </c>
      <c r="N483" s="221"/>
      <c r="O483" s="222"/>
      <c r="P483" s="2"/>
      <c r="Q483" s="8"/>
      <c r="R483" s="9"/>
      <c r="S483" s="9"/>
      <c r="T483" s="9"/>
      <c r="U483" s="9"/>
      <c r="V483" s="9"/>
      <c r="W483" s="9"/>
      <c r="X483" s="9"/>
      <c r="Y483" s="10"/>
      <c r="Z483" s="117"/>
      <c r="AB483" s="223">
        <f t="shared" si="48"/>
        <v>0</v>
      </c>
      <c r="AC483" s="224"/>
      <c r="AD483" s="223" t="b">
        <f t="shared" si="42"/>
        <v>0</v>
      </c>
      <c r="AE483" s="212" t="b">
        <f t="shared" si="47"/>
        <v>0</v>
      </c>
    </row>
    <row r="484" spans="1:31" ht="30" customHeight="1" x14ac:dyDescent="0.15">
      <c r="A484" s="213"/>
      <c r="B484" s="117"/>
      <c r="D484" s="193"/>
      <c r="E484" s="238"/>
      <c r="F484" s="239"/>
      <c r="G484" s="240"/>
      <c r="H484" s="217"/>
      <c r="I484" s="215"/>
      <c r="J484" s="218"/>
      <c r="K484" s="216"/>
      <c r="L484" s="219" t="s">
        <v>97</v>
      </c>
      <c r="M484" s="220" t="s">
        <v>414</v>
      </c>
      <c r="N484" s="221"/>
      <c r="O484" s="222"/>
      <c r="P484" s="2"/>
      <c r="Q484" s="8"/>
      <c r="R484" s="9"/>
      <c r="S484" s="9"/>
      <c r="T484" s="9"/>
      <c r="U484" s="9"/>
      <c r="V484" s="9"/>
      <c r="W484" s="9"/>
      <c r="X484" s="9"/>
      <c r="Y484" s="10"/>
      <c r="Z484" s="117"/>
      <c r="AB484" s="223">
        <f t="shared" si="48"/>
        <v>0</v>
      </c>
      <c r="AC484" s="224"/>
      <c r="AD484" s="223" t="b">
        <f t="shared" si="42"/>
        <v>0</v>
      </c>
      <c r="AE484" s="212" t="b">
        <f t="shared" si="47"/>
        <v>0</v>
      </c>
    </row>
    <row r="485" spans="1:31" ht="30" customHeight="1" x14ac:dyDescent="0.15">
      <c r="A485" s="213"/>
      <c r="B485" s="117"/>
      <c r="D485" s="193"/>
      <c r="E485" s="238"/>
      <c r="F485" s="239"/>
      <c r="G485" s="240"/>
      <c r="H485" s="217"/>
      <c r="I485" s="215"/>
      <c r="J485" s="218"/>
      <c r="K485" s="216"/>
      <c r="L485" s="219" t="s">
        <v>98</v>
      </c>
      <c r="M485" s="220" t="s">
        <v>415</v>
      </c>
      <c r="N485" s="221"/>
      <c r="O485" s="222"/>
      <c r="P485" s="2"/>
      <c r="Q485" s="8"/>
      <c r="R485" s="9"/>
      <c r="S485" s="9"/>
      <c r="T485" s="9"/>
      <c r="U485" s="9"/>
      <c r="V485" s="9"/>
      <c r="W485" s="9"/>
      <c r="X485" s="9"/>
      <c r="Y485" s="10"/>
      <c r="Z485" s="117"/>
      <c r="AB485" s="223">
        <f t="shared" si="48"/>
        <v>0</v>
      </c>
      <c r="AC485" s="224"/>
      <c r="AD485" s="223" t="b">
        <f t="shared" si="42"/>
        <v>0</v>
      </c>
      <c r="AE485" s="212" t="b">
        <f t="shared" si="47"/>
        <v>0</v>
      </c>
    </row>
    <row r="486" spans="1:31" ht="30" customHeight="1" x14ac:dyDescent="0.15">
      <c r="A486" s="213"/>
      <c r="B486" s="117"/>
      <c r="D486" s="193"/>
      <c r="E486" s="238"/>
      <c r="F486" s="239"/>
      <c r="G486" s="240"/>
      <c r="H486" s="217"/>
      <c r="I486" s="215"/>
      <c r="J486" s="218"/>
      <c r="K486" s="216"/>
      <c r="L486" s="219" t="s">
        <v>99</v>
      </c>
      <c r="M486" s="220" t="s">
        <v>416</v>
      </c>
      <c r="N486" s="221"/>
      <c r="O486" s="222"/>
      <c r="P486" s="2"/>
      <c r="Q486" s="8"/>
      <c r="R486" s="9"/>
      <c r="S486" s="9"/>
      <c r="T486" s="9"/>
      <c r="U486" s="9"/>
      <c r="V486" s="9"/>
      <c r="W486" s="9"/>
      <c r="X486" s="9"/>
      <c r="Y486" s="10"/>
      <c r="Z486" s="117"/>
      <c r="AB486" s="223">
        <f t="shared" si="48"/>
        <v>0</v>
      </c>
      <c r="AC486" s="224"/>
      <c r="AD486" s="223" t="b">
        <f t="shared" si="42"/>
        <v>0</v>
      </c>
      <c r="AE486" s="212" t="b">
        <f t="shared" si="47"/>
        <v>0</v>
      </c>
    </row>
    <row r="487" spans="1:31" ht="30" customHeight="1" x14ac:dyDescent="0.15">
      <c r="A487" s="264">
        <f>IFERROR(IF(AND($P487="○",TRIM($Q487)=""),1001,0),3)</f>
        <v>0</v>
      </c>
      <c r="B487" s="273"/>
      <c r="D487" s="193"/>
      <c r="E487" s="241"/>
      <c r="F487" s="242"/>
      <c r="G487" s="243"/>
      <c r="H487" s="228"/>
      <c r="I487" s="226"/>
      <c r="J487" s="229"/>
      <c r="K487" s="227"/>
      <c r="L487" s="230" t="s">
        <v>100</v>
      </c>
      <c r="M487" s="231" t="s">
        <v>487</v>
      </c>
      <c r="N487" s="232"/>
      <c r="O487" s="233"/>
      <c r="P487" s="3"/>
      <c r="Q487" s="11"/>
      <c r="R487" s="12"/>
      <c r="S487" s="12"/>
      <c r="T487" s="12"/>
      <c r="U487" s="12"/>
      <c r="V487" s="12"/>
      <c r="W487" s="12"/>
      <c r="X487" s="12"/>
      <c r="Y487" s="13"/>
      <c r="Z487" s="117"/>
      <c r="AB487" s="223">
        <f t="shared" si="48"/>
        <v>0</v>
      </c>
      <c r="AC487" s="224"/>
      <c r="AD487" s="223" t="b">
        <f t="shared" si="42"/>
        <v>0</v>
      </c>
      <c r="AE487" s="212" t="b">
        <f t="shared" si="47"/>
        <v>0</v>
      </c>
    </row>
    <row r="488" spans="1:31" ht="20.100000000000001" customHeight="1" x14ac:dyDescent="0.15">
      <c r="A488" s="51"/>
      <c r="B488" s="51"/>
      <c r="C488" s="69"/>
      <c r="D488" s="70"/>
      <c r="Y488" s="75"/>
      <c r="Z488" s="74"/>
    </row>
    <row r="489" spans="1:31" ht="19.899999999999999" customHeight="1" x14ac:dyDescent="0.15">
      <c r="A489" s="51"/>
      <c r="B489" s="51"/>
      <c r="C489" s="88"/>
      <c r="D489" s="89"/>
      <c r="E489" s="89"/>
      <c r="F489" s="89"/>
      <c r="G489" s="89"/>
      <c r="H489" s="89"/>
      <c r="I489" s="89"/>
      <c r="J489" s="89"/>
      <c r="K489" s="89"/>
      <c r="L489" s="89"/>
      <c r="M489" s="268"/>
      <c r="N489" s="89"/>
      <c r="O489" s="119"/>
      <c r="P489" s="90"/>
      <c r="Q489" s="113"/>
      <c r="R489" s="113"/>
      <c r="S489" s="113"/>
      <c r="T489" s="113"/>
      <c r="U489" s="113"/>
      <c r="V489" s="113"/>
      <c r="W489" s="113"/>
      <c r="X489" s="113"/>
      <c r="Y489" s="90"/>
      <c r="Z489" s="92"/>
    </row>
    <row r="490" spans="1:31" ht="19.899999999999999" customHeight="1" x14ac:dyDescent="0.15"/>
  </sheetData>
  <sheetProtection algorithmName="SHA-512" hashValue="VG0XtuGmzXU9It/Sw0bC969UwSHQa0cyFXOH68tG9zso1B7WhDRNtGk0ZyicsPsfEqxIlistZRexu600FAoI9Q==" saltValue="9KYkghyxSsSHpOY+A2JxtQ==" spinCount="100000" sheet="1" objects="1" scenarios="1"/>
  <dataConsolidate/>
  <mergeCells count="816">
    <mergeCell ref="E198:G198"/>
    <mergeCell ref="E199:G199"/>
    <mergeCell ref="E212:Y212"/>
    <mergeCell ref="H197:O197"/>
    <mergeCell ref="I482:K487"/>
    <mergeCell ref="H198:O198"/>
    <mergeCell ref="H199:O199"/>
    <mergeCell ref="H200:O200"/>
    <mergeCell ref="H201:O201"/>
    <mergeCell ref="H202:O202"/>
    <mergeCell ref="H203:O203"/>
    <mergeCell ref="H204:O204"/>
    <mergeCell ref="H205:O205"/>
    <mergeCell ref="H206:O206"/>
    <mergeCell ref="H207:O207"/>
    <mergeCell ref="H208:O208"/>
    <mergeCell ref="H209:O209"/>
    <mergeCell ref="I452:K454"/>
    <mergeCell ref="I455:K459"/>
    <mergeCell ref="I460:K460"/>
    <mergeCell ref="I461:K465"/>
    <mergeCell ref="I466:K467"/>
    <mergeCell ref="I468:K473"/>
    <mergeCell ref="I474:K476"/>
    <mergeCell ref="I477:K479"/>
    <mergeCell ref="I480:K481"/>
    <mergeCell ref="I398:K406"/>
    <mergeCell ref="I407:K410"/>
    <mergeCell ref="I411:K417"/>
    <mergeCell ref="I418:K425"/>
    <mergeCell ref="I426:K429"/>
    <mergeCell ref="I430:K433"/>
    <mergeCell ref="I434:K437"/>
    <mergeCell ref="I438:K446"/>
    <mergeCell ref="I447:K451"/>
    <mergeCell ref="I331:K332"/>
    <mergeCell ref="I333:K340"/>
    <mergeCell ref="I341:K346"/>
    <mergeCell ref="I347:K350"/>
    <mergeCell ref="I351:K357"/>
    <mergeCell ref="I358:K375"/>
    <mergeCell ref="I376:K383"/>
    <mergeCell ref="I384:K386"/>
    <mergeCell ref="I387:K397"/>
    <mergeCell ref="I312:K312"/>
    <mergeCell ref="I313:K313"/>
    <mergeCell ref="I314:K314"/>
    <mergeCell ref="I315:K315"/>
    <mergeCell ref="I316:K317"/>
    <mergeCell ref="I318:K320"/>
    <mergeCell ref="I321:K321"/>
    <mergeCell ref="I322:K322"/>
    <mergeCell ref="I323:K330"/>
    <mergeCell ref="I287:K287"/>
    <mergeCell ref="I288:K291"/>
    <mergeCell ref="I292:K293"/>
    <mergeCell ref="I294:K294"/>
    <mergeCell ref="I295:K300"/>
    <mergeCell ref="I301:K305"/>
    <mergeCell ref="I306:K309"/>
    <mergeCell ref="I310:K310"/>
    <mergeCell ref="I311:K311"/>
    <mergeCell ref="I277:K277"/>
    <mergeCell ref="I278:K278"/>
    <mergeCell ref="I279:K279"/>
    <mergeCell ref="I280:K280"/>
    <mergeCell ref="I281:K281"/>
    <mergeCell ref="I282:K283"/>
    <mergeCell ref="H213:K213"/>
    <mergeCell ref="Q213:Y213"/>
    <mergeCell ref="I284:K286"/>
    <mergeCell ref="I247:K252"/>
    <mergeCell ref="I253:K253"/>
    <mergeCell ref="I254:K254"/>
    <mergeCell ref="I255:K255"/>
    <mergeCell ref="I256:K256"/>
    <mergeCell ref="I257:K257"/>
    <mergeCell ref="I258:K260"/>
    <mergeCell ref="I261:K274"/>
    <mergeCell ref="I275:K276"/>
    <mergeCell ref="I225:K229"/>
    <mergeCell ref="I230:K230"/>
    <mergeCell ref="I231:K232"/>
    <mergeCell ref="I233:K233"/>
    <mergeCell ref="I234:K234"/>
    <mergeCell ref="I235:K238"/>
    <mergeCell ref="I239:K239"/>
    <mergeCell ref="I240:K242"/>
    <mergeCell ref="I243:K246"/>
    <mergeCell ref="I153:M153"/>
    <mergeCell ref="I122:M122"/>
    <mergeCell ref="I116:Y116"/>
    <mergeCell ref="I114:Y114"/>
    <mergeCell ref="I112:Y112"/>
    <mergeCell ref="I87:Y87"/>
    <mergeCell ref="M239:O239"/>
    <mergeCell ref="M240:O240"/>
    <mergeCell ref="M241:O241"/>
    <mergeCell ref="M242:O242"/>
    <mergeCell ref="M243:O243"/>
    <mergeCell ref="M244:O244"/>
    <mergeCell ref="M245:O245"/>
    <mergeCell ref="M246:O246"/>
    <mergeCell ref="M233:O233"/>
    <mergeCell ref="M234:O234"/>
    <mergeCell ref="M235:O235"/>
    <mergeCell ref="M236:O236"/>
    <mergeCell ref="M237:O237"/>
    <mergeCell ref="M238:O238"/>
    <mergeCell ref="M225:O225"/>
    <mergeCell ref="Q214:Y214"/>
    <mergeCell ref="Q215:Y215"/>
    <mergeCell ref="Q216:Y216"/>
    <mergeCell ref="Q217:Y217"/>
    <mergeCell ref="Q218:Y218"/>
    <mergeCell ref="Q219:Y219"/>
    <mergeCell ref="Q220:Y220"/>
    <mergeCell ref="Q221:Y221"/>
    <mergeCell ref="Q222:Y222"/>
    <mergeCell ref="I176:M176"/>
    <mergeCell ref="I169:Y169"/>
    <mergeCell ref="I161:M161"/>
    <mergeCell ref="I159:M159"/>
    <mergeCell ref="I157:Y157"/>
    <mergeCell ref="I155:Y155"/>
    <mergeCell ref="I83:M83"/>
    <mergeCell ref="I85:M85"/>
    <mergeCell ref="M374:O374"/>
    <mergeCell ref="M363:O363"/>
    <mergeCell ref="M364:O364"/>
    <mergeCell ref="M347:O347"/>
    <mergeCell ref="M348:O348"/>
    <mergeCell ref="M349:O349"/>
    <mergeCell ref="M350:O350"/>
    <mergeCell ref="M351:O351"/>
    <mergeCell ref="M352:O352"/>
    <mergeCell ref="M353:O353"/>
    <mergeCell ref="M354:O354"/>
    <mergeCell ref="M355:O355"/>
    <mergeCell ref="M356:O356"/>
    <mergeCell ref="M357:O357"/>
    <mergeCell ref="M358:O358"/>
    <mergeCell ref="M359:O359"/>
    <mergeCell ref="M375:O375"/>
    <mergeCell ref="M376:O376"/>
    <mergeCell ref="M377:O377"/>
    <mergeCell ref="M378:O378"/>
    <mergeCell ref="M365:O365"/>
    <mergeCell ref="M366:O366"/>
    <mergeCell ref="M367:O367"/>
    <mergeCell ref="M368:O368"/>
    <mergeCell ref="M369:O369"/>
    <mergeCell ref="M370:O370"/>
    <mergeCell ref="M371:O371"/>
    <mergeCell ref="M372:O372"/>
    <mergeCell ref="M373:O373"/>
    <mergeCell ref="M379:O379"/>
    <mergeCell ref="M389:O389"/>
    <mergeCell ref="M380:O380"/>
    <mergeCell ref="M381:O381"/>
    <mergeCell ref="M382:O382"/>
    <mergeCell ref="M383:O383"/>
    <mergeCell ref="M384:O384"/>
    <mergeCell ref="M385:O385"/>
    <mergeCell ref="M386:O386"/>
    <mergeCell ref="M387:O387"/>
    <mergeCell ref="M388:O388"/>
    <mergeCell ref="M339:O339"/>
    <mergeCell ref="M340:O340"/>
    <mergeCell ref="M341:O341"/>
    <mergeCell ref="M342:O342"/>
    <mergeCell ref="M343:O343"/>
    <mergeCell ref="M344:O344"/>
    <mergeCell ref="M345:O345"/>
    <mergeCell ref="M346:O346"/>
    <mergeCell ref="M362:O362"/>
    <mergeCell ref="M360:O360"/>
    <mergeCell ref="M361:O361"/>
    <mergeCell ref="M330:O330"/>
    <mergeCell ref="M331:O331"/>
    <mergeCell ref="M332:O332"/>
    <mergeCell ref="M333:O333"/>
    <mergeCell ref="M334:O334"/>
    <mergeCell ref="M335:O335"/>
    <mergeCell ref="M336:O336"/>
    <mergeCell ref="M337:O337"/>
    <mergeCell ref="M338:O338"/>
    <mergeCell ref="M321:O321"/>
    <mergeCell ref="M322:O322"/>
    <mergeCell ref="M323:O323"/>
    <mergeCell ref="M324:O324"/>
    <mergeCell ref="M325:O325"/>
    <mergeCell ref="M326:O326"/>
    <mergeCell ref="M327:O327"/>
    <mergeCell ref="M328:O328"/>
    <mergeCell ref="M329:O329"/>
    <mergeCell ref="M312:O312"/>
    <mergeCell ref="M313:O313"/>
    <mergeCell ref="M314:O314"/>
    <mergeCell ref="M315:O315"/>
    <mergeCell ref="M316:O316"/>
    <mergeCell ref="M317:O317"/>
    <mergeCell ref="M318:O318"/>
    <mergeCell ref="M319:O319"/>
    <mergeCell ref="M320:O320"/>
    <mergeCell ref="M303:O303"/>
    <mergeCell ref="M304:O304"/>
    <mergeCell ref="M305:O305"/>
    <mergeCell ref="M306:O306"/>
    <mergeCell ref="M307:O307"/>
    <mergeCell ref="M308:O308"/>
    <mergeCell ref="M309:O309"/>
    <mergeCell ref="M310:O310"/>
    <mergeCell ref="M311:O311"/>
    <mergeCell ref="M294:O294"/>
    <mergeCell ref="M295:O295"/>
    <mergeCell ref="M296:O296"/>
    <mergeCell ref="M297:O297"/>
    <mergeCell ref="M298:O298"/>
    <mergeCell ref="M299:O299"/>
    <mergeCell ref="M300:O300"/>
    <mergeCell ref="M301:O301"/>
    <mergeCell ref="M302:O302"/>
    <mergeCell ref="M285:O285"/>
    <mergeCell ref="M286:O286"/>
    <mergeCell ref="M287:O287"/>
    <mergeCell ref="M288:O288"/>
    <mergeCell ref="M289:O289"/>
    <mergeCell ref="M290:O290"/>
    <mergeCell ref="M291:O291"/>
    <mergeCell ref="M292:O292"/>
    <mergeCell ref="M293:O293"/>
    <mergeCell ref="M276:O276"/>
    <mergeCell ref="M277:O277"/>
    <mergeCell ref="M278:O278"/>
    <mergeCell ref="M279:O279"/>
    <mergeCell ref="M280:O280"/>
    <mergeCell ref="M281:O281"/>
    <mergeCell ref="M282:O282"/>
    <mergeCell ref="M283:O283"/>
    <mergeCell ref="M284:O284"/>
    <mergeCell ref="M267:O267"/>
    <mergeCell ref="M268:O268"/>
    <mergeCell ref="M269:O269"/>
    <mergeCell ref="M270:O270"/>
    <mergeCell ref="M271:O271"/>
    <mergeCell ref="M272:O272"/>
    <mergeCell ref="M273:O273"/>
    <mergeCell ref="M274:O274"/>
    <mergeCell ref="M275:O275"/>
    <mergeCell ref="M258:O258"/>
    <mergeCell ref="M259:O259"/>
    <mergeCell ref="M260:O260"/>
    <mergeCell ref="M261:O261"/>
    <mergeCell ref="M262:O262"/>
    <mergeCell ref="M263:O263"/>
    <mergeCell ref="M264:O264"/>
    <mergeCell ref="M265:O265"/>
    <mergeCell ref="M266:O266"/>
    <mergeCell ref="M461:O461"/>
    <mergeCell ref="M462:O462"/>
    <mergeCell ref="M463:O463"/>
    <mergeCell ref="M464:O464"/>
    <mergeCell ref="M465:O465"/>
    <mergeCell ref="M466:O466"/>
    <mergeCell ref="M467:O467"/>
    <mergeCell ref="M468:O468"/>
    <mergeCell ref="M469:O469"/>
    <mergeCell ref="M487:O487"/>
    <mergeCell ref="M470:O470"/>
    <mergeCell ref="M471:O471"/>
    <mergeCell ref="M472:O472"/>
    <mergeCell ref="M473:O473"/>
    <mergeCell ref="M474:O474"/>
    <mergeCell ref="M475:O475"/>
    <mergeCell ref="M476:O476"/>
    <mergeCell ref="M477:O477"/>
    <mergeCell ref="M478:O478"/>
    <mergeCell ref="M479:O479"/>
    <mergeCell ref="M480:O480"/>
    <mergeCell ref="M481:O481"/>
    <mergeCell ref="M482:O482"/>
    <mergeCell ref="M483:O483"/>
    <mergeCell ref="M484:O484"/>
    <mergeCell ref="M485:O485"/>
    <mergeCell ref="M486:O486"/>
    <mergeCell ref="M458:O458"/>
    <mergeCell ref="M459:O459"/>
    <mergeCell ref="M460:O460"/>
    <mergeCell ref="M443:O443"/>
    <mergeCell ref="M444:O444"/>
    <mergeCell ref="M445:O445"/>
    <mergeCell ref="M446:O446"/>
    <mergeCell ref="M447:O447"/>
    <mergeCell ref="M448:O448"/>
    <mergeCell ref="M449:O449"/>
    <mergeCell ref="M450:O450"/>
    <mergeCell ref="M451:O451"/>
    <mergeCell ref="M452:O452"/>
    <mergeCell ref="M453:O453"/>
    <mergeCell ref="M454:O454"/>
    <mergeCell ref="M455:O455"/>
    <mergeCell ref="M456:O456"/>
    <mergeCell ref="M457:O457"/>
    <mergeCell ref="M434:O434"/>
    <mergeCell ref="M435:O435"/>
    <mergeCell ref="M436:O436"/>
    <mergeCell ref="M437:O437"/>
    <mergeCell ref="M438:O438"/>
    <mergeCell ref="M439:O439"/>
    <mergeCell ref="M440:O440"/>
    <mergeCell ref="M441:O441"/>
    <mergeCell ref="M442:O442"/>
    <mergeCell ref="M425:O425"/>
    <mergeCell ref="M426:O426"/>
    <mergeCell ref="M427:O427"/>
    <mergeCell ref="M428:O428"/>
    <mergeCell ref="M429:O429"/>
    <mergeCell ref="M430:O430"/>
    <mergeCell ref="M431:O431"/>
    <mergeCell ref="M432:O432"/>
    <mergeCell ref="M433:O433"/>
    <mergeCell ref="M416:O416"/>
    <mergeCell ref="M417:O417"/>
    <mergeCell ref="M418:O418"/>
    <mergeCell ref="M419:O419"/>
    <mergeCell ref="M420:O420"/>
    <mergeCell ref="M421:O421"/>
    <mergeCell ref="M422:O422"/>
    <mergeCell ref="M423:O423"/>
    <mergeCell ref="M424:O424"/>
    <mergeCell ref="M407:O407"/>
    <mergeCell ref="M408:O408"/>
    <mergeCell ref="M409:O409"/>
    <mergeCell ref="M410:O410"/>
    <mergeCell ref="M411:O411"/>
    <mergeCell ref="M412:O412"/>
    <mergeCell ref="M413:O413"/>
    <mergeCell ref="M414:O414"/>
    <mergeCell ref="M415:O415"/>
    <mergeCell ref="C109:H109"/>
    <mergeCell ref="I185:M185"/>
    <mergeCell ref="C174:H174"/>
    <mergeCell ref="I165:M165"/>
    <mergeCell ref="I167:M167"/>
    <mergeCell ref="E186:H186"/>
    <mergeCell ref="L213:O213"/>
    <mergeCell ref="C150:H150"/>
    <mergeCell ref="C193:H193"/>
    <mergeCell ref="I163:Y163"/>
    <mergeCell ref="E184:H184"/>
    <mergeCell ref="I184:M184"/>
    <mergeCell ref="E185:H185"/>
    <mergeCell ref="I178:M178"/>
    <mergeCell ref="I186:M186"/>
    <mergeCell ref="J179:Y179"/>
    <mergeCell ref="I188:M188"/>
    <mergeCell ref="O188:Q188"/>
    <mergeCell ref="I180:M180"/>
    <mergeCell ref="E196:Y196"/>
    <mergeCell ref="D111:Y111"/>
    <mergeCell ref="E183:H183"/>
    <mergeCell ref="E200:G209"/>
    <mergeCell ref="I183:M183"/>
    <mergeCell ref="E15:H15"/>
    <mergeCell ref="C13:H13"/>
    <mergeCell ref="I71:Y71"/>
    <mergeCell ref="I63:M63"/>
    <mergeCell ref="I20:M20"/>
    <mergeCell ref="I36:M36"/>
    <mergeCell ref="I69:M69"/>
    <mergeCell ref="I79:Y79"/>
    <mergeCell ref="I81:Y81"/>
    <mergeCell ref="I32:Y32"/>
    <mergeCell ref="I34:M34"/>
    <mergeCell ref="I26:Y26"/>
    <mergeCell ref="C60:H60"/>
    <mergeCell ref="I75:Y75"/>
    <mergeCell ref="J76:Y76"/>
    <mergeCell ref="I77:Y77"/>
    <mergeCell ref="W1:Z1"/>
    <mergeCell ref="I22:Y22"/>
    <mergeCell ref="I24:Y24"/>
    <mergeCell ref="J15:Y15"/>
    <mergeCell ref="I28:Y28"/>
    <mergeCell ref="I38:Y38"/>
    <mergeCell ref="I30:Y30"/>
    <mergeCell ref="I40:M40"/>
    <mergeCell ref="J74:Y74"/>
    <mergeCell ref="I73:Y73"/>
    <mergeCell ref="M390:O390"/>
    <mergeCell ref="M391:O391"/>
    <mergeCell ref="M392:O392"/>
    <mergeCell ref="M393:O393"/>
    <mergeCell ref="M394:O394"/>
    <mergeCell ref="M395:O395"/>
    <mergeCell ref="M396:O396"/>
    <mergeCell ref="H240:H242"/>
    <mergeCell ref="H288:H291"/>
    <mergeCell ref="H351:H357"/>
    <mergeCell ref="H358:H375"/>
    <mergeCell ref="H376:H383"/>
    <mergeCell ref="H347:H350"/>
    <mergeCell ref="M247:O247"/>
    <mergeCell ref="M248:O248"/>
    <mergeCell ref="M249:O249"/>
    <mergeCell ref="M250:O250"/>
    <mergeCell ref="M251:O251"/>
    <mergeCell ref="M252:O252"/>
    <mergeCell ref="M253:O253"/>
    <mergeCell ref="M254:O254"/>
    <mergeCell ref="M255:O255"/>
    <mergeCell ref="M256:O256"/>
    <mergeCell ref="M257:O257"/>
    <mergeCell ref="M397:O397"/>
    <mergeCell ref="M398:O398"/>
    <mergeCell ref="M399:O399"/>
    <mergeCell ref="M400:O400"/>
    <mergeCell ref="M401:O401"/>
    <mergeCell ref="M402:O402"/>
    <mergeCell ref="M403:O403"/>
    <mergeCell ref="M404:O404"/>
    <mergeCell ref="M405:O405"/>
    <mergeCell ref="M406:O406"/>
    <mergeCell ref="M214:O214"/>
    <mergeCell ref="M215:O215"/>
    <mergeCell ref="M216:O216"/>
    <mergeCell ref="M217:O217"/>
    <mergeCell ref="E213:G213"/>
    <mergeCell ref="H243:H246"/>
    <mergeCell ref="E243:E252"/>
    <mergeCell ref="F243:G252"/>
    <mergeCell ref="H247:H252"/>
    <mergeCell ref="F214:G219"/>
    <mergeCell ref="E214:E219"/>
    <mergeCell ref="E220:E224"/>
    <mergeCell ref="F220:G224"/>
    <mergeCell ref="H220:H224"/>
    <mergeCell ref="E225:E229"/>
    <mergeCell ref="F225:G229"/>
    <mergeCell ref="H225:H229"/>
    <mergeCell ref="H231:H232"/>
    <mergeCell ref="M218:O218"/>
    <mergeCell ref="M219:O219"/>
    <mergeCell ref="M220:O220"/>
    <mergeCell ref="M221:O221"/>
    <mergeCell ref="M222:O222"/>
    <mergeCell ref="M226:O226"/>
    <mergeCell ref="H214:H219"/>
    <mergeCell ref="M227:O227"/>
    <mergeCell ref="M228:O228"/>
    <mergeCell ref="M229:O229"/>
    <mergeCell ref="M230:O230"/>
    <mergeCell ref="M231:O231"/>
    <mergeCell ref="M232:O232"/>
    <mergeCell ref="E230:E233"/>
    <mergeCell ref="F230:G233"/>
    <mergeCell ref="M223:O223"/>
    <mergeCell ref="M224:O224"/>
    <mergeCell ref="I214:K219"/>
    <mergeCell ref="I220:K224"/>
    <mergeCell ref="H235:H238"/>
    <mergeCell ref="E235:E239"/>
    <mergeCell ref="F235:G239"/>
    <mergeCell ref="E240:E242"/>
    <mergeCell ref="F240:G242"/>
    <mergeCell ref="F253:G253"/>
    <mergeCell ref="E254:E260"/>
    <mergeCell ref="F254:G260"/>
    <mergeCell ref="H258:H260"/>
    <mergeCell ref="E261:E274"/>
    <mergeCell ref="F261:G274"/>
    <mergeCell ref="H261:H274"/>
    <mergeCell ref="E275:E279"/>
    <mergeCell ref="F275:G279"/>
    <mergeCell ref="F280:G280"/>
    <mergeCell ref="E281:E291"/>
    <mergeCell ref="F281:G291"/>
    <mergeCell ref="H275:H276"/>
    <mergeCell ref="H282:H283"/>
    <mergeCell ref="H284:H286"/>
    <mergeCell ref="E292:E300"/>
    <mergeCell ref="F292:G300"/>
    <mergeCell ref="H292:H293"/>
    <mergeCell ref="H295:H300"/>
    <mergeCell ref="H301:H305"/>
    <mergeCell ref="E301:E305"/>
    <mergeCell ref="F301:G305"/>
    <mergeCell ref="E306:E310"/>
    <mergeCell ref="F306:G310"/>
    <mergeCell ref="H306:H309"/>
    <mergeCell ref="F333:G340"/>
    <mergeCell ref="H333:H340"/>
    <mergeCell ref="E311:E315"/>
    <mergeCell ref="F311:G315"/>
    <mergeCell ref="E316:E322"/>
    <mergeCell ref="F316:G322"/>
    <mergeCell ref="E323:E332"/>
    <mergeCell ref="F323:G332"/>
    <mergeCell ref="E341:E346"/>
    <mergeCell ref="F341:G346"/>
    <mergeCell ref="H341:H346"/>
    <mergeCell ref="H316:H317"/>
    <mergeCell ref="H318:H320"/>
    <mergeCell ref="H323:H330"/>
    <mergeCell ref="H331:H332"/>
    <mergeCell ref="E333:E340"/>
    <mergeCell ref="E376:E383"/>
    <mergeCell ref="F376:G383"/>
    <mergeCell ref="E347:E375"/>
    <mergeCell ref="H398:H406"/>
    <mergeCell ref="E398:E410"/>
    <mergeCell ref="F398:G410"/>
    <mergeCell ref="H407:H410"/>
    <mergeCell ref="E384:E386"/>
    <mergeCell ref="F384:G386"/>
    <mergeCell ref="H384:H386"/>
    <mergeCell ref="E387:E397"/>
    <mergeCell ref="F387:G397"/>
    <mergeCell ref="H387:H397"/>
    <mergeCell ref="F347:G375"/>
    <mergeCell ref="E411:E425"/>
    <mergeCell ref="F411:G425"/>
    <mergeCell ref="H411:H417"/>
    <mergeCell ref="H418:H425"/>
    <mergeCell ref="E426:E437"/>
    <mergeCell ref="F426:G437"/>
    <mergeCell ref="H426:H429"/>
    <mergeCell ref="H434:H437"/>
    <mergeCell ref="H430:H433"/>
    <mergeCell ref="F438:G446"/>
    <mergeCell ref="E438:E446"/>
    <mergeCell ref="H438:H446"/>
    <mergeCell ref="H447:H451"/>
    <mergeCell ref="E447:E460"/>
    <mergeCell ref="F447:G460"/>
    <mergeCell ref="H452:H454"/>
    <mergeCell ref="H455:H459"/>
    <mergeCell ref="H461:H465"/>
    <mergeCell ref="E461:E465"/>
    <mergeCell ref="F461:G465"/>
    <mergeCell ref="F466:G473"/>
    <mergeCell ref="E466:E473"/>
    <mergeCell ref="H466:H467"/>
    <mergeCell ref="H468:H473"/>
    <mergeCell ref="H474:H476"/>
    <mergeCell ref="H477:H479"/>
    <mergeCell ref="E474:E487"/>
    <mergeCell ref="F474:G487"/>
    <mergeCell ref="H480:H481"/>
    <mergeCell ref="H482:H487"/>
    <mergeCell ref="Q223:Y223"/>
    <mergeCell ref="Q224:Y224"/>
    <mergeCell ref="Q225:Y225"/>
    <mergeCell ref="Q226:Y226"/>
    <mergeCell ref="Q227:Y227"/>
    <mergeCell ref="Q228:Y228"/>
    <mergeCell ref="Q229:Y229"/>
    <mergeCell ref="Q230:Y230"/>
    <mergeCell ref="Q231:Y231"/>
    <mergeCell ref="Q232:Y232"/>
    <mergeCell ref="Q233:Y233"/>
    <mergeCell ref="Q234:Y234"/>
    <mergeCell ref="Q235:Y235"/>
    <mergeCell ref="Q236:Y236"/>
    <mergeCell ref="Q239:Y239"/>
    <mergeCell ref="Q240:Y240"/>
    <mergeCell ref="Q241:Y241"/>
    <mergeCell ref="Q237:Y237"/>
    <mergeCell ref="Q238:Y238"/>
    <mergeCell ref="Q242:Y242"/>
    <mergeCell ref="Q243:Y243"/>
    <mergeCell ref="Q244:Y244"/>
    <mergeCell ref="Q245:Y245"/>
    <mergeCell ref="Q246:Y246"/>
    <mergeCell ref="Q247:Y247"/>
    <mergeCell ref="Q248:Y248"/>
    <mergeCell ref="Q249:Y249"/>
    <mergeCell ref="Q250:Y250"/>
    <mergeCell ref="Q251:Y251"/>
    <mergeCell ref="Q252:Y252"/>
    <mergeCell ref="Q253:Y253"/>
    <mergeCell ref="Q254:Y254"/>
    <mergeCell ref="Q255:Y255"/>
    <mergeCell ref="Q256:Y256"/>
    <mergeCell ref="Q257:Y257"/>
    <mergeCell ref="Q258:Y258"/>
    <mergeCell ref="Q259:Y259"/>
    <mergeCell ref="Q260:Y260"/>
    <mergeCell ref="Q261:Y261"/>
    <mergeCell ref="Q262:Y262"/>
    <mergeCell ref="Q263:Y263"/>
    <mergeCell ref="Q264:Y264"/>
    <mergeCell ref="Q265:Y265"/>
    <mergeCell ref="Q266:Y266"/>
    <mergeCell ref="Q267:Y267"/>
    <mergeCell ref="Q268:Y268"/>
    <mergeCell ref="Q269:Y269"/>
    <mergeCell ref="Q270:Y270"/>
    <mergeCell ref="Q271:Y271"/>
    <mergeCell ref="Q272:Y272"/>
    <mergeCell ref="Q273:Y273"/>
    <mergeCell ref="Q274:Y274"/>
    <mergeCell ref="Q275:Y275"/>
    <mergeCell ref="Q276:Y276"/>
    <mergeCell ref="Q277:Y277"/>
    <mergeCell ref="Q278:Y278"/>
    <mergeCell ref="Q279:Y279"/>
    <mergeCell ref="Q280:Y280"/>
    <mergeCell ref="Q281:Y281"/>
    <mergeCell ref="Q282:Y282"/>
    <mergeCell ref="Q283:Y283"/>
    <mergeCell ref="Q284:Y284"/>
    <mergeCell ref="Q285:Y285"/>
    <mergeCell ref="Q286:Y286"/>
    <mergeCell ref="Q287:Y287"/>
    <mergeCell ref="Q288:Y288"/>
    <mergeCell ref="Q289:Y289"/>
    <mergeCell ref="Q290:Y290"/>
    <mergeCell ref="Q291:Y291"/>
    <mergeCell ref="Q292:Y292"/>
    <mergeCell ref="Q293:Y293"/>
    <mergeCell ref="Q294:Y294"/>
    <mergeCell ref="Q295:Y295"/>
    <mergeCell ref="Q296:Y296"/>
    <mergeCell ref="Q297:Y297"/>
    <mergeCell ref="Q298:Y298"/>
    <mergeCell ref="Q299:Y299"/>
    <mergeCell ref="Q300:Y300"/>
    <mergeCell ref="Q301:Y301"/>
    <mergeCell ref="Q302:Y302"/>
    <mergeCell ref="Q303:Y303"/>
    <mergeCell ref="Q304:Y304"/>
    <mergeCell ref="Q305:Y305"/>
    <mergeCell ref="Q306:Y306"/>
    <mergeCell ref="Q307:Y307"/>
    <mergeCell ref="Q308:Y308"/>
    <mergeCell ref="Q309:Y309"/>
    <mergeCell ref="Q310:Y310"/>
    <mergeCell ref="Q311:Y311"/>
    <mergeCell ref="Q312:Y312"/>
    <mergeCell ref="Q313:Y313"/>
    <mergeCell ref="Q314:Y314"/>
    <mergeCell ref="Q315:Y315"/>
    <mergeCell ref="Q316:Y316"/>
    <mergeCell ref="Q317:Y317"/>
    <mergeCell ref="Q318:Y318"/>
    <mergeCell ref="Q319:Y319"/>
    <mergeCell ref="Q320:Y320"/>
    <mergeCell ref="Q321:Y321"/>
    <mergeCell ref="Q322:Y322"/>
    <mergeCell ref="Q323:Y323"/>
    <mergeCell ref="Q324:Y324"/>
    <mergeCell ref="Q325:Y325"/>
    <mergeCell ref="Q326:Y326"/>
    <mergeCell ref="Q327:Y327"/>
    <mergeCell ref="Q328:Y328"/>
    <mergeCell ref="Q329:Y329"/>
    <mergeCell ref="Q330:Y330"/>
    <mergeCell ref="Q331:Y331"/>
    <mergeCell ref="Q332:Y332"/>
    <mergeCell ref="Q333:Y333"/>
    <mergeCell ref="Q334:Y334"/>
    <mergeCell ref="Q335:Y335"/>
    <mergeCell ref="Q336:Y336"/>
    <mergeCell ref="Q337:Y337"/>
    <mergeCell ref="Q338:Y338"/>
    <mergeCell ref="Q339:Y339"/>
    <mergeCell ref="Q340:Y340"/>
    <mergeCell ref="Q341:Y341"/>
    <mergeCell ref="Q342:Y342"/>
    <mergeCell ref="Q343:Y343"/>
    <mergeCell ref="Q344:Y344"/>
    <mergeCell ref="Q345:Y345"/>
    <mergeCell ref="Q346:Y346"/>
    <mergeCell ref="Q347:Y347"/>
    <mergeCell ref="Q348:Y348"/>
    <mergeCell ref="Q349:Y349"/>
    <mergeCell ref="Q350:Y350"/>
    <mergeCell ref="Q351:Y351"/>
    <mergeCell ref="Q352:Y352"/>
    <mergeCell ref="Q353:Y353"/>
    <mergeCell ref="Q354:Y354"/>
    <mergeCell ref="Q355:Y355"/>
    <mergeCell ref="Q356:Y356"/>
    <mergeCell ref="Q357:Y357"/>
    <mergeCell ref="Q358:Y358"/>
    <mergeCell ref="Q359:Y359"/>
    <mergeCell ref="Q360:Y360"/>
    <mergeCell ref="Q361:Y361"/>
    <mergeCell ref="Q362:Y362"/>
    <mergeCell ref="Q363:Y363"/>
    <mergeCell ref="Q364:Y364"/>
    <mergeCell ref="Q365:Y365"/>
    <mergeCell ref="Q366:Y366"/>
    <mergeCell ref="Q367:Y367"/>
    <mergeCell ref="Q368:Y368"/>
    <mergeCell ref="Q369:Y369"/>
    <mergeCell ref="Q370:Y370"/>
    <mergeCell ref="Q371:Y371"/>
    <mergeCell ref="Q372:Y372"/>
    <mergeCell ref="Q373:Y373"/>
    <mergeCell ref="Q374:Y374"/>
    <mergeCell ref="Q375:Y375"/>
    <mergeCell ref="Q376:Y376"/>
    <mergeCell ref="Q377:Y377"/>
    <mergeCell ref="Q378:Y378"/>
    <mergeCell ref="Q379:Y379"/>
    <mergeCell ref="Q380:Y380"/>
    <mergeCell ref="Q381:Y381"/>
    <mergeCell ref="Q382:Y382"/>
    <mergeCell ref="Q383:Y383"/>
    <mergeCell ref="Q384:Y384"/>
    <mergeCell ref="Q385:Y385"/>
    <mergeCell ref="Q386:Y386"/>
    <mergeCell ref="Q387:Y387"/>
    <mergeCell ref="Q388:Y388"/>
    <mergeCell ref="Q389:Y389"/>
    <mergeCell ref="Q390:Y390"/>
    <mergeCell ref="Q391:Y391"/>
    <mergeCell ref="Q392:Y392"/>
    <mergeCell ref="Q393:Y393"/>
    <mergeCell ref="Q394:Y394"/>
    <mergeCell ref="Q395:Y395"/>
    <mergeCell ref="Q396:Y396"/>
    <mergeCell ref="Q397:Y397"/>
    <mergeCell ref="Q398:Y398"/>
    <mergeCell ref="Q399:Y399"/>
    <mergeCell ref="Q400:Y400"/>
    <mergeCell ref="Q401:Y401"/>
    <mergeCell ref="Q402:Y402"/>
    <mergeCell ref="Q403:Y403"/>
    <mergeCell ref="Q404:Y404"/>
    <mergeCell ref="Q405:Y405"/>
    <mergeCell ref="Q406:Y406"/>
    <mergeCell ref="Q407:Y407"/>
    <mergeCell ref="Q408:Y408"/>
    <mergeCell ref="Q409:Y409"/>
    <mergeCell ref="Q410:Y410"/>
    <mergeCell ref="Q411:Y411"/>
    <mergeCell ref="Q412:Y412"/>
    <mergeCell ref="Q413:Y413"/>
    <mergeCell ref="Q414:Y414"/>
    <mergeCell ref="Q415:Y415"/>
    <mergeCell ref="Q416:Y416"/>
    <mergeCell ref="Q417:Y417"/>
    <mergeCell ref="Q418:Y418"/>
    <mergeCell ref="Q419:Y419"/>
    <mergeCell ref="Q420:Y420"/>
    <mergeCell ref="Q421:Y421"/>
    <mergeCell ref="Q422:Y422"/>
    <mergeCell ref="Q423:Y423"/>
    <mergeCell ref="Q424:Y424"/>
    <mergeCell ref="Q425:Y425"/>
    <mergeCell ref="Q426:Y426"/>
    <mergeCell ref="Q427:Y427"/>
    <mergeCell ref="Q428:Y428"/>
    <mergeCell ref="Q429:Y429"/>
    <mergeCell ref="Q430:Y430"/>
    <mergeCell ref="Q431:Y431"/>
    <mergeCell ref="Q432:Y432"/>
    <mergeCell ref="Q433:Y433"/>
    <mergeCell ref="Q434:Y434"/>
    <mergeCell ref="Q435:Y435"/>
    <mergeCell ref="Q436:Y436"/>
    <mergeCell ref="Q437:Y437"/>
    <mergeCell ref="Q438:Y438"/>
    <mergeCell ref="Q439:Y439"/>
    <mergeCell ref="Q440:Y440"/>
    <mergeCell ref="Q441:Y441"/>
    <mergeCell ref="Q442:Y442"/>
    <mergeCell ref="Q443:Y443"/>
    <mergeCell ref="Q444:Y444"/>
    <mergeCell ref="Q445:Y445"/>
    <mergeCell ref="Q446:Y446"/>
    <mergeCell ref="Q447:Y447"/>
    <mergeCell ref="Q448:Y448"/>
    <mergeCell ref="Q449:Y449"/>
    <mergeCell ref="Q450:Y450"/>
    <mergeCell ref="Q451:Y451"/>
    <mergeCell ref="Q452:Y452"/>
    <mergeCell ref="Q453:Y453"/>
    <mergeCell ref="Q454:Y454"/>
    <mergeCell ref="Q455:Y455"/>
    <mergeCell ref="Q456:Y456"/>
    <mergeCell ref="Q457:Y457"/>
    <mergeCell ref="Q458:Y458"/>
    <mergeCell ref="Q459:Y459"/>
    <mergeCell ref="Q460:Y460"/>
    <mergeCell ref="Q461:Y461"/>
    <mergeCell ref="Q462:Y462"/>
    <mergeCell ref="Q463:Y463"/>
    <mergeCell ref="Q464:Y464"/>
    <mergeCell ref="Q465:Y465"/>
    <mergeCell ref="Q466:Y466"/>
    <mergeCell ref="Q467:Y467"/>
    <mergeCell ref="Q468:Y468"/>
    <mergeCell ref="Q469:Y469"/>
    <mergeCell ref="Q470:Y470"/>
    <mergeCell ref="Q471:Y471"/>
    <mergeCell ref="Q472:Y472"/>
    <mergeCell ref="Q473:Y473"/>
    <mergeCell ref="Q474:Y474"/>
    <mergeCell ref="Q475:Y475"/>
    <mergeCell ref="Q485:Y485"/>
    <mergeCell ref="Q486:Y486"/>
    <mergeCell ref="Q487:Y487"/>
    <mergeCell ref="Q476:Y476"/>
    <mergeCell ref="Q477:Y477"/>
    <mergeCell ref="Q478:Y478"/>
    <mergeCell ref="Q479:Y479"/>
    <mergeCell ref="Q480:Y480"/>
    <mergeCell ref="Q481:Y481"/>
    <mergeCell ref="Q482:Y482"/>
    <mergeCell ref="Q483:Y483"/>
    <mergeCell ref="Q484:Y484"/>
  </mergeCells>
  <phoneticPr fontId="4"/>
  <conditionalFormatting sqref="I20:M20">
    <cfRule type="expression" dxfId="345" priority="346" stopIfTrue="1">
      <formula>$A20&lt;&gt;0</formula>
    </cfRule>
  </conditionalFormatting>
  <conditionalFormatting sqref="I22:Y22">
    <cfRule type="expression" dxfId="344" priority="345" stopIfTrue="1">
      <formula>$A22&lt;&gt;0</formula>
    </cfRule>
  </conditionalFormatting>
  <conditionalFormatting sqref="I24:Y24">
    <cfRule type="expression" dxfId="343" priority="344" stopIfTrue="1">
      <formula>$A24&lt;&gt;0</formula>
    </cfRule>
  </conditionalFormatting>
  <conditionalFormatting sqref="I26:Y26">
    <cfRule type="expression" dxfId="342" priority="343" stopIfTrue="1">
      <formula>$A26&lt;&gt;0</formula>
    </cfRule>
  </conditionalFormatting>
  <conditionalFormatting sqref="I28:Y28">
    <cfRule type="expression" dxfId="341" priority="342" stopIfTrue="1">
      <formula>$A28&lt;&gt;0</formula>
    </cfRule>
  </conditionalFormatting>
  <conditionalFormatting sqref="I30:Y30">
    <cfRule type="expression" dxfId="340" priority="341" stopIfTrue="1">
      <formula>$A30&lt;&gt;0</formula>
    </cfRule>
  </conditionalFormatting>
  <conditionalFormatting sqref="I32:Y32">
    <cfRule type="expression" dxfId="339" priority="340" stopIfTrue="1">
      <formula>$A32&lt;&gt;0</formula>
    </cfRule>
  </conditionalFormatting>
  <conditionalFormatting sqref="I34:M34">
    <cfRule type="expression" dxfId="338" priority="339" stopIfTrue="1">
      <formula>$A34&lt;&gt;0</formula>
    </cfRule>
  </conditionalFormatting>
  <conditionalFormatting sqref="I36:M36">
    <cfRule type="expression" dxfId="337" priority="338" stopIfTrue="1">
      <formula>$A36&lt;&gt;0</formula>
    </cfRule>
  </conditionalFormatting>
  <conditionalFormatting sqref="I38:Y38">
    <cfRule type="expression" dxfId="336" priority="337" stopIfTrue="1">
      <formula>$A38&lt;&gt;0</formula>
    </cfRule>
  </conditionalFormatting>
  <conditionalFormatting sqref="I40:M40">
    <cfRule type="expression" dxfId="335" priority="336" stopIfTrue="1">
      <formula>$A40&lt;&gt;0</formula>
    </cfRule>
  </conditionalFormatting>
  <conditionalFormatting sqref="I63:M63">
    <cfRule type="expression" dxfId="334" priority="335" stopIfTrue="1">
      <formula>$A63&lt;&gt;0</formula>
    </cfRule>
  </conditionalFormatting>
  <conditionalFormatting sqref="I69:M69">
    <cfRule type="expression" dxfId="333" priority="334" stopIfTrue="1">
      <formula>$A69&lt;&gt;0</formula>
    </cfRule>
  </conditionalFormatting>
  <conditionalFormatting sqref="I71:Y71">
    <cfRule type="expression" dxfId="332" priority="333" stopIfTrue="1">
      <formula>$A71&lt;&gt;0</formula>
    </cfRule>
  </conditionalFormatting>
  <conditionalFormatting sqref="I73:Y73">
    <cfRule type="expression" dxfId="331" priority="332" stopIfTrue="1">
      <formula>$A73&lt;&gt;0</formula>
    </cfRule>
  </conditionalFormatting>
  <conditionalFormatting sqref="I75:Y75">
    <cfRule type="expression" dxfId="330" priority="331" stopIfTrue="1">
      <formula>$A75&lt;&gt;0</formula>
    </cfRule>
  </conditionalFormatting>
  <conditionalFormatting sqref="I77:Y77">
    <cfRule type="expression" dxfId="329" priority="330" stopIfTrue="1">
      <formula>$A77&lt;&gt;0</formula>
    </cfRule>
  </conditionalFormatting>
  <conditionalFormatting sqref="I79:Y79">
    <cfRule type="expression" dxfId="328" priority="329" stopIfTrue="1">
      <formula>$A79&lt;&gt;0</formula>
    </cfRule>
  </conditionalFormatting>
  <conditionalFormatting sqref="I81:Y81">
    <cfRule type="expression" dxfId="327" priority="328" stopIfTrue="1">
      <formula>$A81&lt;&gt;0</formula>
    </cfRule>
  </conditionalFormatting>
  <conditionalFormatting sqref="I83:M83">
    <cfRule type="expression" dxfId="326" priority="327" stopIfTrue="1">
      <formula>$A83&lt;&gt;0</formula>
    </cfRule>
  </conditionalFormatting>
  <conditionalFormatting sqref="I85:M85">
    <cfRule type="expression" dxfId="325" priority="326" stopIfTrue="1">
      <formula>$A85&lt;&gt;0</formula>
    </cfRule>
  </conditionalFormatting>
  <conditionalFormatting sqref="I87:Y87">
    <cfRule type="expression" dxfId="324" priority="325" stopIfTrue="1">
      <formula>$A87&lt;&gt;0</formula>
    </cfRule>
  </conditionalFormatting>
  <conditionalFormatting sqref="I112:Y112">
    <cfRule type="expression" dxfId="323" priority="324" stopIfTrue="1">
      <formula>$A112&lt;&gt;0</formula>
    </cfRule>
  </conditionalFormatting>
  <conditionalFormatting sqref="I114:Y114">
    <cfRule type="expression" dxfId="322" priority="323" stopIfTrue="1">
      <formula>$A114&lt;&gt;0</formula>
    </cfRule>
  </conditionalFormatting>
  <conditionalFormatting sqref="I116:Y116">
    <cfRule type="expression" dxfId="321" priority="322" stopIfTrue="1">
      <formula>$A116&lt;&gt;0</formula>
    </cfRule>
  </conditionalFormatting>
  <conditionalFormatting sqref="I122:M122">
    <cfRule type="expression" dxfId="320" priority="321" stopIfTrue="1">
      <formula>$A122&lt;&gt;0</formula>
    </cfRule>
  </conditionalFormatting>
  <conditionalFormatting sqref="I153:M153">
    <cfRule type="expression" dxfId="319" priority="320" stopIfTrue="1">
      <formula>$A153&lt;&gt;0</formula>
    </cfRule>
  </conditionalFormatting>
  <conditionalFormatting sqref="I155:Y155">
    <cfRule type="expression" dxfId="318" priority="319" stopIfTrue="1">
      <formula>$A155&lt;&gt;0</formula>
    </cfRule>
  </conditionalFormatting>
  <conditionalFormatting sqref="I157:Y157">
    <cfRule type="expression" dxfId="317" priority="318" stopIfTrue="1">
      <formula>$A157&lt;&gt;0</formula>
    </cfRule>
  </conditionalFormatting>
  <conditionalFormatting sqref="I159:M159">
    <cfRule type="expression" dxfId="316" priority="317" stopIfTrue="1">
      <formula>$A159&lt;&gt;0</formula>
    </cfRule>
  </conditionalFormatting>
  <conditionalFormatting sqref="I161:M161">
    <cfRule type="expression" dxfId="315" priority="316" stopIfTrue="1">
      <formula>$A161&lt;&gt;0</formula>
    </cfRule>
  </conditionalFormatting>
  <conditionalFormatting sqref="I163:Y163">
    <cfRule type="expression" dxfId="314" priority="315" stopIfTrue="1">
      <formula>$A163&lt;&gt;0</formula>
    </cfRule>
  </conditionalFormatting>
  <conditionalFormatting sqref="I165:M165">
    <cfRule type="expression" dxfId="313" priority="314" stopIfTrue="1">
      <formula>$A165&lt;&gt;0</formula>
    </cfRule>
  </conditionalFormatting>
  <conditionalFormatting sqref="I167:M167">
    <cfRule type="expression" dxfId="312" priority="313" stopIfTrue="1">
      <formula>$A167&lt;&gt;0</formula>
    </cfRule>
  </conditionalFormatting>
  <conditionalFormatting sqref="I169:Y169">
    <cfRule type="expression" dxfId="311" priority="312" stopIfTrue="1">
      <formula>$A169&lt;&gt;0</formula>
    </cfRule>
  </conditionalFormatting>
  <conditionalFormatting sqref="I176:M176">
    <cfRule type="expression" dxfId="310" priority="311" stopIfTrue="1">
      <formula>$A176&lt;&gt;0</formula>
    </cfRule>
  </conditionalFormatting>
  <conditionalFormatting sqref="I178:M178">
    <cfRule type="expression" dxfId="309" priority="310" stopIfTrue="1">
      <formula>$A178&lt;&gt;0</formula>
    </cfRule>
  </conditionalFormatting>
  <conditionalFormatting sqref="I180:M180">
    <cfRule type="expression" dxfId="308" priority="309" stopIfTrue="1">
      <formula>$A180&lt;&gt;0</formula>
    </cfRule>
  </conditionalFormatting>
  <conditionalFormatting sqref="I183:M183">
    <cfRule type="expression" dxfId="307" priority="308" stopIfTrue="1">
      <formula>$A183&lt;&gt;0</formula>
    </cfRule>
  </conditionalFormatting>
  <conditionalFormatting sqref="I184:M184">
    <cfRule type="expression" dxfId="306" priority="307" stopIfTrue="1">
      <formula>$A184&lt;&gt;0</formula>
    </cfRule>
  </conditionalFormatting>
  <conditionalFormatting sqref="I185:M185">
    <cfRule type="expression" dxfId="305" priority="306" stopIfTrue="1">
      <formula>$A185&lt;&gt;0</formula>
    </cfRule>
  </conditionalFormatting>
  <conditionalFormatting sqref="H198:O198">
    <cfRule type="expression" dxfId="304" priority="305" stopIfTrue="1">
      <formula>OR($A198&lt;&gt;0, $A$199&lt;&gt;0)</formula>
    </cfRule>
  </conditionalFormatting>
  <conditionalFormatting sqref="H199:O199">
    <cfRule type="expression" dxfId="303" priority="304" stopIfTrue="1">
      <formula>OR($A$199&lt;&gt;0, $AC199)</formula>
    </cfRule>
  </conditionalFormatting>
  <conditionalFormatting sqref="H200:O200">
    <cfRule type="expression" dxfId="302" priority="303" stopIfTrue="1">
      <formula>OR($A$199&lt;&gt;0, $AC200)</formula>
    </cfRule>
  </conditionalFormatting>
  <conditionalFormatting sqref="H201:O201">
    <cfRule type="expression" dxfId="301" priority="302" stopIfTrue="1">
      <formula>OR($A$199&lt;&gt;0, $AC201)</formula>
    </cfRule>
  </conditionalFormatting>
  <conditionalFormatting sqref="H202:O202">
    <cfRule type="expression" dxfId="300" priority="301" stopIfTrue="1">
      <formula>OR($A$199&lt;&gt;0, $AC202)</formula>
    </cfRule>
  </conditionalFormatting>
  <conditionalFormatting sqref="H203:O203">
    <cfRule type="expression" dxfId="299" priority="300" stopIfTrue="1">
      <formula>OR($A$199&lt;&gt;0, $AC203)</formula>
    </cfRule>
  </conditionalFormatting>
  <conditionalFormatting sqref="H204:O204">
    <cfRule type="expression" dxfId="298" priority="299" stopIfTrue="1">
      <formula>OR($A$199&lt;&gt;0, $AC204)</formula>
    </cfRule>
  </conditionalFormatting>
  <conditionalFormatting sqref="H205:O205">
    <cfRule type="expression" dxfId="297" priority="298" stopIfTrue="1">
      <formula>OR($A$199&lt;&gt;0, $AC205)</formula>
    </cfRule>
  </conditionalFormatting>
  <conditionalFormatting sqref="H206:O206">
    <cfRule type="expression" dxfId="296" priority="297" stopIfTrue="1">
      <formula>OR($A$199&lt;&gt;0, $AC206)</formula>
    </cfRule>
  </conditionalFormatting>
  <conditionalFormatting sqref="H207:O207">
    <cfRule type="expression" dxfId="295" priority="296" stopIfTrue="1">
      <formula>OR($A$199&lt;&gt;0, $AC207)</formula>
    </cfRule>
  </conditionalFormatting>
  <conditionalFormatting sqref="H208:O208">
    <cfRule type="expression" dxfId="294" priority="295" stopIfTrue="1">
      <formula>OR($A$199&lt;&gt;0, $AC208)</formula>
    </cfRule>
  </conditionalFormatting>
  <conditionalFormatting sqref="H209:O209">
    <cfRule type="expression" dxfId="293" priority="294" stopIfTrue="1">
      <formula>OR($A$199&lt;&gt;0, $AC209)</formula>
    </cfRule>
  </conditionalFormatting>
  <conditionalFormatting sqref="P214">
    <cfRule type="expression" dxfId="292" priority="293" stopIfTrue="1">
      <formula>OR($AD214, $AE214)</formula>
    </cfRule>
  </conditionalFormatting>
  <conditionalFormatting sqref="P215">
    <cfRule type="expression" dxfId="291" priority="292" stopIfTrue="1">
      <formula>OR($AD215, $AE215)</formula>
    </cfRule>
  </conditionalFormatting>
  <conditionalFormatting sqref="P216">
    <cfRule type="expression" dxfId="290" priority="291" stopIfTrue="1">
      <formula>OR($AD216, $AE216)</formula>
    </cfRule>
  </conditionalFormatting>
  <conditionalFormatting sqref="P217">
    <cfRule type="expression" dxfId="289" priority="290" stopIfTrue="1">
      <formula>OR($AD217, $AE217)</formula>
    </cfRule>
  </conditionalFormatting>
  <conditionalFormatting sqref="P218">
    <cfRule type="expression" dxfId="288" priority="289" stopIfTrue="1">
      <formula>OR($AD218, $AE218)</formula>
    </cfRule>
  </conditionalFormatting>
  <conditionalFormatting sqref="P219">
    <cfRule type="expression" dxfId="287" priority="288" stopIfTrue="1">
      <formula>OR($AD219, $AE219)</formula>
    </cfRule>
  </conditionalFormatting>
  <conditionalFormatting sqref="P220">
    <cfRule type="expression" dxfId="286" priority="287" stopIfTrue="1">
      <formula>OR($AD220, $AE220)</formula>
    </cfRule>
  </conditionalFormatting>
  <conditionalFormatting sqref="P221">
    <cfRule type="expression" dxfId="285" priority="286" stopIfTrue="1">
      <formula>OR($AD221, $AE221)</formula>
    </cfRule>
  </conditionalFormatting>
  <conditionalFormatting sqref="P222">
    <cfRule type="expression" dxfId="284" priority="285" stopIfTrue="1">
      <formula>OR($AD222, $AE222)</formula>
    </cfRule>
  </conditionalFormatting>
  <conditionalFormatting sqref="P223">
    <cfRule type="expression" dxfId="283" priority="284" stopIfTrue="1">
      <formula>OR($AD223, $AE223)</formula>
    </cfRule>
  </conditionalFormatting>
  <conditionalFormatting sqref="P224">
    <cfRule type="expression" dxfId="282" priority="283" stopIfTrue="1">
      <formula>OR($AD224, $AE224)</formula>
    </cfRule>
  </conditionalFormatting>
  <conditionalFormatting sqref="P225">
    <cfRule type="expression" dxfId="281" priority="282" stopIfTrue="1">
      <formula>OR($AD225, $AE225)</formula>
    </cfRule>
  </conditionalFormatting>
  <conditionalFormatting sqref="P226">
    <cfRule type="expression" dxfId="280" priority="281" stopIfTrue="1">
      <formula>OR($AD226, $AE226)</formula>
    </cfRule>
  </conditionalFormatting>
  <conditionalFormatting sqref="P227">
    <cfRule type="expression" dxfId="279" priority="280" stopIfTrue="1">
      <formula>OR($AD227, $AE227)</formula>
    </cfRule>
  </conditionalFormatting>
  <conditionalFormatting sqref="P228">
    <cfRule type="expression" dxfId="278" priority="279" stopIfTrue="1">
      <formula>OR($AD228, $AE228)</formula>
    </cfRule>
  </conditionalFormatting>
  <conditionalFormatting sqref="P229">
    <cfRule type="expression" dxfId="277" priority="278" stopIfTrue="1">
      <formula>OR($AD229, $AE229)</formula>
    </cfRule>
  </conditionalFormatting>
  <conditionalFormatting sqref="P230">
    <cfRule type="expression" dxfId="276" priority="277" stopIfTrue="1">
      <formula>OR($AD230, $AE230)</formula>
    </cfRule>
  </conditionalFormatting>
  <conditionalFormatting sqref="P231">
    <cfRule type="expression" dxfId="275" priority="276" stopIfTrue="1">
      <formula>OR($AD231, $AE231)</formula>
    </cfRule>
  </conditionalFormatting>
  <conditionalFormatting sqref="P232">
    <cfRule type="expression" dxfId="274" priority="275" stopIfTrue="1">
      <formula>OR($AD232, $AE232)</formula>
    </cfRule>
  </conditionalFormatting>
  <conditionalFormatting sqref="P233">
    <cfRule type="expression" dxfId="273" priority="274" stopIfTrue="1">
      <formula>OR($AD233, $AE233)</formula>
    </cfRule>
  </conditionalFormatting>
  <conditionalFormatting sqref="P234">
    <cfRule type="expression" dxfId="272" priority="273" stopIfTrue="1">
      <formula>OR($AD234, $AE234)</formula>
    </cfRule>
  </conditionalFormatting>
  <conditionalFormatting sqref="P235">
    <cfRule type="expression" dxfId="271" priority="272" stopIfTrue="1">
      <formula>OR($AD235, $AE235)</formula>
    </cfRule>
  </conditionalFormatting>
  <conditionalFormatting sqref="P236">
    <cfRule type="expression" dxfId="270" priority="271" stopIfTrue="1">
      <formula>OR($AD236, $AE236)</formula>
    </cfRule>
  </conditionalFormatting>
  <conditionalFormatting sqref="P237">
    <cfRule type="expression" dxfId="269" priority="270" stopIfTrue="1">
      <formula>OR($AD237, $AE237)</formula>
    </cfRule>
  </conditionalFormatting>
  <conditionalFormatting sqref="P238">
    <cfRule type="expression" dxfId="268" priority="269" stopIfTrue="1">
      <formula>OR($AD238, $AE238)</formula>
    </cfRule>
  </conditionalFormatting>
  <conditionalFormatting sqref="P239">
    <cfRule type="expression" dxfId="267" priority="268" stopIfTrue="1">
      <formula>OR($AD239, $AE239)</formula>
    </cfRule>
  </conditionalFormatting>
  <conditionalFormatting sqref="P240">
    <cfRule type="expression" dxfId="266" priority="267" stopIfTrue="1">
      <formula>OR($AD240, $AE240)</formula>
    </cfRule>
  </conditionalFormatting>
  <conditionalFormatting sqref="P241">
    <cfRule type="expression" dxfId="265" priority="266" stopIfTrue="1">
      <formula>OR($AD241, $AE241)</formula>
    </cfRule>
  </conditionalFormatting>
  <conditionalFormatting sqref="P242">
    <cfRule type="expression" dxfId="264" priority="265" stopIfTrue="1">
      <formula>OR($AD242, $AE242)</formula>
    </cfRule>
  </conditionalFormatting>
  <conditionalFormatting sqref="P243">
    <cfRule type="expression" dxfId="263" priority="264" stopIfTrue="1">
      <formula>OR($AD243, $AE243)</formula>
    </cfRule>
  </conditionalFormatting>
  <conditionalFormatting sqref="P244">
    <cfRule type="expression" dxfId="262" priority="263" stopIfTrue="1">
      <formula>OR($AD244, $AE244)</formula>
    </cfRule>
  </conditionalFormatting>
  <conditionalFormatting sqref="P245">
    <cfRule type="expression" dxfId="261" priority="262" stopIfTrue="1">
      <formula>OR($AD245, $AE245)</formula>
    </cfRule>
  </conditionalFormatting>
  <conditionalFormatting sqref="P246">
    <cfRule type="expression" dxfId="260" priority="261" stopIfTrue="1">
      <formula>OR($AD246, $AE246)</formula>
    </cfRule>
  </conditionalFormatting>
  <conditionalFormatting sqref="Q246:Y246">
    <cfRule type="expression" dxfId="259" priority="260" stopIfTrue="1">
      <formula>$A246&lt;&gt;0</formula>
    </cfRule>
  </conditionalFormatting>
  <conditionalFormatting sqref="P247">
    <cfRule type="expression" dxfId="258" priority="259" stopIfTrue="1">
      <formula>OR($AD247, $AE247)</formula>
    </cfRule>
  </conditionalFormatting>
  <conditionalFormatting sqref="P248">
    <cfRule type="expression" dxfId="257" priority="258" stopIfTrue="1">
      <formula>OR($AD248, $AE248)</formula>
    </cfRule>
  </conditionalFormatting>
  <conditionalFormatting sqref="P249">
    <cfRule type="expression" dxfId="256" priority="257" stopIfTrue="1">
      <formula>OR($AD249, $AE249)</formula>
    </cfRule>
  </conditionalFormatting>
  <conditionalFormatting sqref="P250">
    <cfRule type="expression" dxfId="255" priority="256" stopIfTrue="1">
      <formula>OR($AD250, $AE250)</formula>
    </cfRule>
  </conditionalFormatting>
  <conditionalFormatting sqref="P251">
    <cfRule type="expression" dxfId="254" priority="255" stopIfTrue="1">
      <formula>OR($AD251, $AE251)</formula>
    </cfRule>
  </conditionalFormatting>
  <conditionalFormatting sqref="P252">
    <cfRule type="expression" dxfId="253" priority="254" stopIfTrue="1">
      <formula>OR($AD252, $AE252)</formula>
    </cfRule>
  </conditionalFormatting>
  <conditionalFormatting sqref="Q252:Y252">
    <cfRule type="expression" dxfId="252" priority="253" stopIfTrue="1">
      <formula>$A252&lt;&gt;0</formula>
    </cfRule>
  </conditionalFormatting>
  <conditionalFormatting sqref="P253">
    <cfRule type="expression" dxfId="251" priority="252" stopIfTrue="1">
      <formula>OR($AD253, $AE253)</formula>
    </cfRule>
  </conditionalFormatting>
  <conditionalFormatting sqref="P254">
    <cfRule type="expression" dxfId="250" priority="251" stopIfTrue="1">
      <formula>OR($AD254, $AE254)</formula>
    </cfRule>
  </conditionalFormatting>
  <conditionalFormatting sqref="P255">
    <cfRule type="expression" dxfId="249" priority="250" stopIfTrue="1">
      <formula>OR($AD255, $AE255)</formula>
    </cfRule>
  </conditionalFormatting>
  <conditionalFormatting sqref="P256">
    <cfRule type="expression" dxfId="248" priority="249" stopIfTrue="1">
      <formula>OR($AD256, $AE256)</formula>
    </cfRule>
  </conditionalFormatting>
  <conditionalFormatting sqref="P257">
    <cfRule type="expression" dxfId="247" priority="248" stopIfTrue="1">
      <formula>OR($AD257, $AE257)</formula>
    </cfRule>
  </conditionalFormatting>
  <conditionalFormatting sqref="Q257:Y257">
    <cfRule type="expression" dxfId="246" priority="247" stopIfTrue="1">
      <formula>$A257&lt;&gt;0</formula>
    </cfRule>
  </conditionalFormatting>
  <conditionalFormatting sqref="P258">
    <cfRule type="expression" dxfId="245" priority="246" stopIfTrue="1">
      <formula>OR($AD258, $AE258)</formula>
    </cfRule>
  </conditionalFormatting>
  <conditionalFormatting sqref="P259">
    <cfRule type="expression" dxfId="244" priority="245" stopIfTrue="1">
      <formula>OR($AD259, $AE259)</formula>
    </cfRule>
  </conditionalFormatting>
  <conditionalFormatting sqref="P260">
    <cfRule type="expression" dxfId="243" priority="244" stopIfTrue="1">
      <formula>OR($AD260, $AE260)</formula>
    </cfRule>
  </conditionalFormatting>
  <conditionalFormatting sqref="P261">
    <cfRule type="expression" dxfId="242" priority="243" stopIfTrue="1">
      <formula>OR($AD261, $AE261)</formula>
    </cfRule>
  </conditionalFormatting>
  <conditionalFormatting sqref="P262">
    <cfRule type="expression" dxfId="241" priority="242" stopIfTrue="1">
      <formula>OR($AD262, $AE262)</formula>
    </cfRule>
  </conditionalFormatting>
  <conditionalFormatting sqref="P263">
    <cfRule type="expression" dxfId="240" priority="241" stopIfTrue="1">
      <formula>OR($AD263, $AE263)</formula>
    </cfRule>
  </conditionalFormatting>
  <conditionalFormatting sqref="P264">
    <cfRule type="expression" dxfId="239" priority="240" stopIfTrue="1">
      <formula>OR($AD264, $AE264)</formula>
    </cfRule>
  </conditionalFormatting>
  <conditionalFormatting sqref="P265">
    <cfRule type="expression" dxfId="238" priority="239" stopIfTrue="1">
      <formula>OR($AD265, $AE265)</formula>
    </cfRule>
  </conditionalFormatting>
  <conditionalFormatting sqref="P266">
    <cfRule type="expression" dxfId="237" priority="238" stopIfTrue="1">
      <formula>OR($AD266, $AE266)</formula>
    </cfRule>
  </conditionalFormatting>
  <conditionalFormatting sqref="P267">
    <cfRule type="expression" dxfId="236" priority="237" stopIfTrue="1">
      <formula>OR($AD267, $AE267)</formula>
    </cfRule>
  </conditionalFormatting>
  <conditionalFormatting sqref="P268">
    <cfRule type="expression" dxfId="235" priority="236" stopIfTrue="1">
      <formula>OR($AD268, $AE268)</formula>
    </cfRule>
  </conditionalFormatting>
  <conditionalFormatting sqref="P269">
    <cfRule type="expression" dxfId="234" priority="235" stopIfTrue="1">
      <formula>OR($AD269, $AE269)</formula>
    </cfRule>
  </conditionalFormatting>
  <conditionalFormatting sqref="P270">
    <cfRule type="expression" dxfId="233" priority="234" stopIfTrue="1">
      <formula>OR($AD270, $AE270)</formula>
    </cfRule>
  </conditionalFormatting>
  <conditionalFormatting sqref="P271">
    <cfRule type="expression" dxfId="232" priority="233" stopIfTrue="1">
      <formula>OR($AD271, $AE271)</formula>
    </cfRule>
  </conditionalFormatting>
  <conditionalFormatting sqref="P272">
    <cfRule type="expression" dxfId="231" priority="232" stopIfTrue="1">
      <formula>OR($AD272, $AE272)</formula>
    </cfRule>
  </conditionalFormatting>
  <conditionalFormatting sqref="P273">
    <cfRule type="expression" dxfId="230" priority="231" stopIfTrue="1">
      <formula>OR($AD273, $AE273)</formula>
    </cfRule>
  </conditionalFormatting>
  <conditionalFormatting sqref="P274">
    <cfRule type="expression" dxfId="229" priority="230" stopIfTrue="1">
      <formula>OR($AD274, $AE274)</formula>
    </cfRule>
  </conditionalFormatting>
  <conditionalFormatting sqref="Q274:Y274">
    <cfRule type="expression" dxfId="228" priority="229" stopIfTrue="1">
      <formula>$A274&lt;&gt;0</formula>
    </cfRule>
  </conditionalFormatting>
  <conditionalFormatting sqref="P275">
    <cfRule type="expression" dxfId="227" priority="228" stopIfTrue="1">
      <formula>OR($AD275, $AE275)</formula>
    </cfRule>
  </conditionalFormatting>
  <conditionalFormatting sqref="P276">
    <cfRule type="expression" dxfId="226" priority="227" stopIfTrue="1">
      <formula>OR($AD276, $AE276)</formula>
    </cfRule>
  </conditionalFormatting>
  <conditionalFormatting sqref="P277">
    <cfRule type="expression" dxfId="225" priority="226" stopIfTrue="1">
      <formula>OR($AD277, $AE277)</formula>
    </cfRule>
  </conditionalFormatting>
  <conditionalFormatting sqref="P278">
    <cfRule type="expression" dxfId="224" priority="225" stopIfTrue="1">
      <formula>OR($AD278, $AE278)</formula>
    </cfRule>
  </conditionalFormatting>
  <conditionalFormatting sqref="P279">
    <cfRule type="expression" dxfId="223" priority="224" stopIfTrue="1">
      <formula>OR($AD279, $AE279)</formula>
    </cfRule>
  </conditionalFormatting>
  <conditionalFormatting sqref="P280">
    <cfRule type="expression" dxfId="222" priority="223" stopIfTrue="1">
      <formula>OR($AD280, $AE280)</formula>
    </cfRule>
  </conditionalFormatting>
  <conditionalFormatting sqref="P281">
    <cfRule type="expression" dxfId="221" priority="222" stopIfTrue="1">
      <formula>OR($AD281, $AE281)</formula>
    </cfRule>
  </conditionalFormatting>
  <conditionalFormatting sqref="P282">
    <cfRule type="expression" dxfId="220" priority="221" stopIfTrue="1">
      <formula>OR($AD282, $AE282)</formula>
    </cfRule>
  </conditionalFormatting>
  <conditionalFormatting sqref="P283">
    <cfRule type="expression" dxfId="219" priority="220" stopIfTrue="1">
      <formula>OR($AD283, $AE283)</formula>
    </cfRule>
  </conditionalFormatting>
  <conditionalFormatting sqref="P284">
    <cfRule type="expression" dxfId="218" priority="219" stopIfTrue="1">
      <formula>OR($AD284, $AE284)</formula>
    </cfRule>
  </conditionalFormatting>
  <conditionalFormatting sqref="P285">
    <cfRule type="expression" dxfId="217" priority="218" stopIfTrue="1">
      <formula>OR($AD285, $AE285)</formula>
    </cfRule>
  </conditionalFormatting>
  <conditionalFormatting sqref="P286">
    <cfRule type="expression" dxfId="216" priority="217" stopIfTrue="1">
      <formula>OR($AD286, $AE286)</formula>
    </cfRule>
  </conditionalFormatting>
  <conditionalFormatting sqref="Q286:Y286">
    <cfRule type="expression" dxfId="215" priority="216" stopIfTrue="1">
      <formula>$A286&lt;&gt;0</formula>
    </cfRule>
  </conditionalFormatting>
  <conditionalFormatting sqref="P287">
    <cfRule type="expression" dxfId="214" priority="215" stopIfTrue="1">
      <formula>OR($AD287, $AE287)</formula>
    </cfRule>
  </conditionalFormatting>
  <conditionalFormatting sqref="P288">
    <cfRule type="expression" dxfId="213" priority="214" stopIfTrue="1">
      <formula>OR($AD288, $AE288)</formula>
    </cfRule>
  </conditionalFormatting>
  <conditionalFormatting sqref="P289">
    <cfRule type="expression" dxfId="212" priority="213" stopIfTrue="1">
      <formula>OR($AD289, $AE289)</formula>
    </cfRule>
  </conditionalFormatting>
  <conditionalFormatting sqref="P290">
    <cfRule type="expression" dxfId="211" priority="212" stopIfTrue="1">
      <formula>OR($AD290, $AE290)</formula>
    </cfRule>
  </conditionalFormatting>
  <conditionalFormatting sqref="P291">
    <cfRule type="expression" dxfId="210" priority="211" stopIfTrue="1">
      <formula>OR($AD291, $AE291)</formula>
    </cfRule>
  </conditionalFormatting>
  <conditionalFormatting sqref="P292">
    <cfRule type="expression" dxfId="209" priority="210" stopIfTrue="1">
      <formula>OR($AD292, $AE292)</formula>
    </cfRule>
  </conditionalFormatting>
  <conditionalFormatting sqref="P293">
    <cfRule type="expression" dxfId="208" priority="209" stopIfTrue="1">
      <formula>OR($AD293, $AE293)</formula>
    </cfRule>
  </conditionalFormatting>
  <conditionalFormatting sqref="P294">
    <cfRule type="expression" dxfId="207" priority="208" stopIfTrue="1">
      <formula>OR($AD294, $AE294)</formula>
    </cfRule>
  </conditionalFormatting>
  <conditionalFormatting sqref="P295">
    <cfRule type="expression" dxfId="206" priority="207" stopIfTrue="1">
      <formula>OR($AD295, $AE295)</formula>
    </cfRule>
  </conditionalFormatting>
  <conditionalFormatting sqref="P296">
    <cfRule type="expression" dxfId="205" priority="206" stopIfTrue="1">
      <formula>OR($AD296, $AE296)</formula>
    </cfRule>
  </conditionalFormatting>
  <conditionalFormatting sqref="P297">
    <cfRule type="expression" dxfId="204" priority="205" stopIfTrue="1">
      <formula>OR($AD297, $AE297)</formula>
    </cfRule>
  </conditionalFormatting>
  <conditionalFormatting sqref="P298">
    <cfRule type="expression" dxfId="203" priority="204" stopIfTrue="1">
      <formula>OR($AD298, $AE298)</formula>
    </cfRule>
  </conditionalFormatting>
  <conditionalFormatting sqref="P299">
    <cfRule type="expression" dxfId="202" priority="203" stopIfTrue="1">
      <formula>OR($AD299, $AE299)</formula>
    </cfRule>
  </conditionalFormatting>
  <conditionalFormatting sqref="P300">
    <cfRule type="expression" dxfId="201" priority="202" stopIfTrue="1">
      <formula>OR($AD300, $AE300)</formula>
    </cfRule>
  </conditionalFormatting>
  <conditionalFormatting sqref="P301">
    <cfRule type="expression" dxfId="200" priority="201" stopIfTrue="1">
      <formula>OR($AD301, $AE301)</formula>
    </cfRule>
  </conditionalFormatting>
  <conditionalFormatting sqref="P302">
    <cfRule type="expression" dxfId="199" priority="200" stopIfTrue="1">
      <formula>OR($AD302, $AE302)</formula>
    </cfRule>
  </conditionalFormatting>
  <conditionalFormatting sqref="P303">
    <cfRule type="expression" dxfId="198" priority="199" stopIfTrue="1">
      <formula>OR($AD303, $AE303)</formula>
    </cfRule>
  </conditionalFormatting>
  <conditionalFormatting sqref="P304">
    <cfRule type="expression" dxfId="197" priority="198" stopIfTrue="1">
      <formula>OR($AD304, $AE304)</formula>
    </cfRule>
  </conditionalFormatting>
  <conditionalFormatting sqref="P305">
    <cfRule type="expression" dxfId="196" priority="197" stopIfTrue="1">
      <formula>OR($AD305, $AE305)</formula>
    </cfRule>
  </conditionalFormatting>
  <conditionalFormatting sqref="P306">
    <cfRule type="expression" dxfId="195" priority="196" stopIfTrue="1">
      <formula>OR($AD306, $AE306)</formula>
    </cfRule>
  </conditionalFormatting>
  <conditionalFormatting sqref="P307">
    <cfRule type="expression" dxfId="194" priority="195" stopIfTrue="1">
      <formula>OR($AD307, $AE307)</formula>
    </cfRule>
  </conditionalFormatting>
  <conditionalFormatting sqref="P308">
    <cfRule type="expression" dxfId="193" priority="194" stopIfTrue="1">
      <formula>OR($AD308, $AE308)</formula>
    </cfRule>
  </conditionalFormatting>
  <conditionalFormatting sqref="P309">
    <cfRule type="expression" dxfId="192" priority="193" stopIfTrue="1">
      <formula>OR($AD309, $AE309)</formula>
    </cfRule>
  </conditionalFormatting>
  <conditionalFormatting sqref="P310">
    <cfRule type="expression" dxfId="191" priority="192" stopIfTrue="1">
      <formula>OR($AD310, $AE310)</formula>
    </cfRule>
  </conditionalFormatting>
  <conditionalFormatting sqref="P311">
    <cfRule type="expression" dxfId="190" priority="191" stopIfTrue="1">
      <formula>OR($AD311, $AE311)</formula>
    </cfRule>
  </conditionalFormatting>
  <conditionalFormatting sqref="P312">
    <cfRule type="expression" dxfId="189" priority="190" stopIfTrue="1">
      <formula>OR($AD312, $AE312)</formula>
    </cfRule>
  </conditionalFormatting>
  <conditionalFormatting sqref="P313">
    <cfRule type="expression" dxfId="188" priority="189" stopIfTrue="1">
      <formula>OR($AD313, $AE313)</formula>
    </cfRule>
  </conditionalFormatting>
  <conditionalFormatting sqref="P314">
    <cfRule type="expression" dxfId="187" priority="188" stopIfTrue="1">
      <formula>OR($AD314, $AE314)</formula>
    </cfRule>
  </conditionalFormatting>
  <conditionalFormatting sqref="P315">
    <cfRule type="expression" dxfId="186" priority="187" stopIfTrue="1">
      <formula>OR($AD315, $AE315)</formula>
    </cfRule>
  </conditionalFormatting>
  <conditionalFormatting sqref="P316">
    <cfRule type="expression" dxfId="185" priority="186" stopIfTrue="1">
      <formula>OR($AD316, $AE316)</formula>
    </cfRule>
  </conditionalFormatting>
  <conditionalFormatting sqref="P317">
    <cfRule type="expression" dxfId="184" priority="185" stopIfTrue="1">
      <formula>OR($AD317, $AE317)</formula>
    </cfRule>
  </conditionalFormatting>
  <conditionalFormatting sqref="P318">
    <cfRule type="expression" dxfId="183" priority="184" stopIfTrue="1">
      <formula>OR($AD318, $AE318)</formula>
    </cfRule>
  </conditionalFormatting>
  <conditionalFormatting sqref="P319">
    <cfRule type="expression" dxfId="182" priority="183" stopIfTrue="1">
      <formula>OR($AD319, $AE319)</formula>
    </cfRule>
  </conditionalFormatting>
  <conditionalFormatting sqref="P320">
    <cfRule type="expression" dxfId="181" priority="182" stopIfTrue="1">
      <formula>OR($AD320, $AE320)</formula>
    </cfRule>
  </conditionalFormatting>
  <conditionalFormatting sqref="P321">
    <cfRule type="expression" dxfId="180" priority="181" stopIfTrue="1">
      <formula>OR($AD321, $AE321)</formula>
    </cfRule>
  </conditionalFormatting>
  <conditionalFormatting sqref="P322">
    <cfRule type="expression" dxfId="179" priority="180" stopIfTrue="1">
      <formula>OR($AD322, $AE322)</formula>
    </cfRule>
  </conditionalFormatting>
  <conditionalFormatting sqref="P323">
    <cfRule type="expression" dxfId="178" priority="179" stopIfTrue="1">
      <formula>OR($AD323, $AE323)</formula>
    </cfRule>
  </conditionalFormatting>
  <conditionalFormatting sqref="P324">
    <cfRule type="expression" dxfId="177" priority="178" stopIfTrue="1">
      <formula>OR($AD324, $AE324)</formula>
    </cfRule>
  </conditionalFormatting>
  <conditionalFormatting sqref="P325">
    <cfRule type="expression" dxfId="176" priority="177" stopIfTrue="1">
      <formula>OR($AD325, $AE325)</formula>
    </cfRule>
  </conditionalFormatting>
  <conditionalFormatting sqref="Q325:Y325">
    <cfRule type="expression" dxfId="175" priority="176" stopIfTrue="1">
      <formula>$A325&lt;&gt;0</formula>
    </cfRule>
  </conditionalFormatting>
  <conditionalFormatting sqref="P326">
    <cfRule type="expression" dxfId="174" priority="175" stopIfTrue="1">
      <formula>OR($AD326, $AE326)</formula>
    </cfRule>
  </conditionalFormatting>
  <conditionalFormatting sqref="P327">
    <cfRule type="expression" dxfId="173" priority="174" stopIfTrue="1">
      <formula>OR($AD327, $AE327)</formula>
    </cfRule>
  </conditionalFormatting>
  <conditionalFormatting sqref="P328">
    <cfRule type="expression" dxfId="172" priority="173" stopIfTrue="1">
      <formula>OR($AD328, $AE328)</formula>
    </cfRule>
  </conditionalFormatting>
  <conditionalFormatting sqref="P329">
    <cfRule type="expression" dxfId="171" priority="172" stopIfTrue="1">
      <formula>OR($AD329, $AE329)</formula>
    </cfRule>
  </conditionalFormatting>
  <conditionalFormatting sqref="P330">
    <cfRule type="expression" dxfId="170" priority="171" stopIfTrue="1">
      <formula>OR($AD330, $AE330)</formula>
    </cfRule>
  </conditionalFormatting>
  <conditionalFormatting sqref="P331">
    <cfRule type="expression" dxfId="169" priority="170" stopIfTrue="1">
      <formula>OR($AD331, $AE331)</formula>
    </cfRule>
  </conditionalFormatting>
  <conditionalFormatting sqref="P332">
    <cfRule type="expression" dxfId="168" priority="169" stopIfTrue="1">
      <formula>OR($AD332, $AE332)</formula>
    </cfRule>
  </conditionalFormatting>
  <conditionalFormatting sqref="P333">
    <cfRule type="expression" dxfId="167" priority="168" stopIfTrue="1">
      <formula>OR($AD333, $AE333)</formula>
    </cfRule>
  </conditionalFormatting>
  <conditionalFormatting sqref="P334">
    <cfRule type="expression" dxfId="166" priority="167" stopIfTrue="1">
      <formula>OR($AD334, $AE334)</formula>
    </cfRule>
  </conditionalFormatting>
  <conditionalFormatting sqref="P335">
    <cfRule type="expression" dxfId="165" priority="166" stopIfTrue="1">
      <formula>OR($AD335, $AE335)</formula>
    </cfRule>
  </conditionalFormatting>
  <conditionalFormatting sqref="P336">
    <cfRule type="expression" dxfId="164" priority="165" stopIfTrue="1">
      <formula>OR($AD336, $AE336)</formula>
    </cfRule>
  </conditionalFormatting>
  <conditionalFormatting sqref="P337">
    <cfRule type="expression" dxfId="163" priority="164" stopIfTrue="1">
      <formula>OR($AD337, $AE337)</formula>
    </cfRule>
  </conditionalFormatting>
  <conditionalFormatting sqref="P338">
    <cfRule type="expression" dxfId="162" priority="163" stopIfTrue="1">
      <formula>OR($AD338, $AE338)</formula>
    </cfRule>
  </conditionalFormatting>
  <conditionalFormatting sqref="P339">
    <cfRule type="expression" dxfId="161" priority="162" stopIfTrue="1">
      <formula>OR($AD339, $AE339)</formula>
    </cfRule>
  </conditionalFormatting>
  <conditionalFormatting sqref="P340">
    <cfRule type="expression" dxfId="160" priority="161" stopIfTrue="1">
      <formula>OR($AD340, $AE340)</formula>
    </cfRule>
  </conditionalFormatting>
  <conditionalFormatting sqref="P341">
    <cfRule type="expression" dxfId="159" priority="160" stopIfTrue="1">
      <formula>OR($AD341, $AE341)</formula>
    </cfRule>
  </conditionalFormatting>
  <conditionalFormatting sqref="P342">
    <cfRule type="expression" dxfId="158" priority="159" stopIfTrue="1">
      <formula>OR($AD342, $AE342)</formula>
    </cfRule>
  </conditionalFormatting>
  <conditionalFormatting sqref="P343">
    <cfRule type="expression" dxfId="157" priority="158" stopIfTrue="1">
      <formula>OR($AD343, $AE343)</formula>
    </cfRule>
  </conditionalFormatting>
  <conditionalFormatting sqref="P344">
    <cfRule type="expression" dxfId="156" priority="157" stopIfTrue="1">
      <formula>OR($AD344, $AE344)</formula>
    </cfRule>
  </conditionalFormatting>
  <conditionalFormatting sqref="P345">
    <cfRule type="expression" dxfId="155" priority="156" stopIfTrue="1">
      <formula>OR($AD345, $AE345)</formula>
    </cfRule>
  </conditionalFormatting>
  <conditionalFormatting sqref="P346">
    <cfRule type="expression" dxfId="154" priority="155" stopIfTrue="1">
      <formula>OR($AD346, $AE346)</formula>
    </cfRule>
  </conditionalFormatting>
  <conditionalFormatting sqref="Q346:Y346">
    <cfRule type="expression" dxfId="153" priority="154" stopIfTrue="1">
      <formula>$A346&lt;&gt;0</formula>
    </cfRule>
  </conditionalFormatting>
  <conditionalFormatting sqref="P347">
    <cfRule type="expression" dxfId="152" priority="153" stopIfTrue="1">
      <formula>OR($AD347, $AE347)</formula>
    </cfRule>
  </conditionalFormatting>
  <conditionalFormatting sqref="P348">
    <cfRule type="expression" dxfId="151" priority="152" stopIfTrue="1">
      <formula>OR($AD348, $AE348)</formula>
    </cfRule>
  </conditionalFormatting>
  <conditionalFormatting sqref="P349">
    <cfRule type="expression" dxfId="150" priority="151" stopIfTrue="1">
      <formula>OR($AD349, $AE349)</formula>
    </cfRule>
  </conditionalFormatting>
  <conditionalFormatting sqref="P350">
    <cfRule type="expression" dxfId="149" priority="150" stopIfTrue="1">
      <formula>OR($AD350, $AE350)</formula>
    </cfRule>
  </conditionalFormatting>
  <conditionalFormatting sqref="P351">
    <cfRule type="expression" dxfId="148" priority="149" stopIfTrue="1">
      <formula>OR($AD351, $AE351)</formula>
    </cfRule>
  </conditionalFormatting>
  <conditionalFormatting sqref="P352">
    <cfRule type="expression" dxfId="147" priority="148" stopIfTrue="1">
      <formula>OR($AD352, $AE352)</formula>
    </cfRule>
  </conditionalFormatting>
  <conditionalFormatting sqref="P353">
    <cfRule type="expression" dxfId="146" priority="147" stopIfTrue="1">
      <formula>OR($AD353, $AE353)</formula>
    </cfRule>
  </conditionalFormatting>
  <conditionalFormatting sqref="P354">
    <cfRule type="expression" dxfId="145" priority="146" stopIfTrue="1">
      <formula>OR($AD354, $AE354)</formula>
    </cfRule>
  </conditionalFormatting>
  <conditionalFormatting sqref="P355">
    <cfRule type="expression" dxfId="144" priority="145" stopIfTrue="1">
      <formula>OR($AD355, $AE355)</formula>
    </cfRule>
  </conditionalFormatting>
  <conditionalFormatting sqref="P356">
    <cfRule type="expression" dxfId="143" priority="144" stopIfTrue="1">
      <formula>OR($AD356, $AE356)</formula>
    </cfRule>
  </conditionalFormatting>
  <conditionalFormatting sqref="P357">
    <cfRule type="expression" dxfId="142" priority="143" stopIfTrue="1">
      <formula>OR($AD357, $AE357)</formula>
    </cfRule>
  </conditionalFormatting>
  <conditionalFormatting sqref="Q357:Y357">
    <cfRule type="expression" dxfId="141" priority="142" stopIfTrue="1">
      <formula>$A357&lt;&gt;0</formula>
    </cfRule>
  </conditionalFormatting>
  <conditionalFormatting sqref="P358">
    <cfRule type="expression" dxfId="140" priority="141" stopIfTrue="1">
      <formula>OR($AD358, $AE358)</formula>
    </cfRule>
  </conditionalFormatting>
  <conditionalFormatting sqref="P359">
    <cfRule type="expression" dxfId="139" priority="140" stopIfTrue="1">
      <formula>OR($AD359, $AE359)</formula>
    </cfRule>
  </conditionalFormatting>
  <conditionalFormatting sqref="P360">
    <cfRule type="expression" dxfId="138" priority="139" stopIfTrue="1">
      <formula>OR($AD360, $AE360)</formula>
    </cfRule>
  </conditionalFormatting>
  <conditionalFormatting sqref="P361">
    <cfRule type="expression" dxfId="137" priority="138" stopIfTrue="1">
      <formula>OR($AD361, $AE361)</formula>
    </cfRule>
  </conditionalFormatting>
  <conditionalFormatting sqref="P362">
    <cfRule type="expression" dxfId="136" priority="137" stopIfTrue="1">
      <formula>OR($AD362, $AE362)</formula>
    </cfRule>
  </conditionalFormatting>
  <conditionalFormatting sqref="P363">
    <cfRule type="expression" dxfId="135" priority="136" stopIfTrue="1">
      <formula>OR($AD363, $AE363)</formula>
    </cfRule>
  </conditionalFormatting>
  <conditionalFormatting sqref="P364">
    <cfRule type="expression" dxfId="134" priority="135" stopIfTrue="1">
      <formula>OR($AD364, $AE364)</formula>
    </cfRule>
  </conditionalFormatting>
  <conditionalFormatting sqref="P365">
    <cfRule type="expression" dxfId="133" priority="134" stopIfTrue="1">
      <formula>OR($AD365, $AE365)</formula>
    </cfRule>
  </conditionalFormatting>
  <conditionalFormatting sqref="P366">
    <cfRule type="expression" dxfId="132" priority="133" stopIfTrue="1">
      <formula>OR($AD366, $AE366)</formula>
    </cfRule>
  </conditionalFormatting>
  <conditionalFormatting sqref="P367">
    <cfRule type="expression" dxfId="131" priority="132" stopIfTrue="1">
      <formula>OR($AD367, $AE367)</formula>
    </cfRule>
  </conditionalFormatting>
  <conditionalFormatting sqref="P368">
    <cfRule type="expression" dxfId="130" priority="131" stopIfTrue="1">
      <formula>OR($AD368, $AE368)</formula>
    </cfRule>
  </conditionalFormatting>
  <conditionalFormatting sqref="P369">
    <cfRule type="expression" dxfId="129" priority="130" stopIfTrue="1">
      <formula>OR($AD369, $AE369)</formula>
    </cfRule>
  </conditionalFormatting>
  <conditionalFormatting sqref="P370">
    <cfRule type="expression" dxfId="128" priority="129" stopIfTrue="1">
      <formula>OR($AD370, $AE370)</formula>
    </cfRule>
  </conditionalFormatting>
  <conditionalFormatting sqref="P371">
    <cfRule type="expression" dxfId="127" priority="128" stopIfTrue="1">
      <formula>OR($AD371, $AE371)</formula>
    </cfRule>
  </conditionalFormatting>
  <conditionalFormatting sqref="P372">
    <cfRule type="expression" dxfId="126" priority="127" stopIfTrue="1">
      <formula>OR($AD372, $AE372)</formula>
    </cfRule>
  </conditionalFormatting>
  <conditionalFormatting sqref="P373">
    <cfRule type="expression" dxfId="125" priority="126" stopIfTrue="1">
      <formula>OR($AD373, $AE373)</formula>
    </cfRule>
  </conditionalFormatting>
  <conditionalFormatting sqref="P374">
    <cfRule type="expression" dxfId="124" priority="125" stopIfTrue="1">
      <formula>OR($AD374, $AE374)</formula>
    </cfRule>
  </conditionalFormatting>
  <conditionalFormatting sqref="P375">
    <cfRule type="expression" dxfId="123" priority="124" stopIfTrue="1">
      <formula>OR($AD375, $AE375)</formula>
    </cfRule>
  </conditionalFormatting>
  <conditionalFormatting sqref="Q375:Y375">
    <cfRule type="expression" dxfId="122" priority="123" stopIfTrue="1">
      <formula>$A375&lt;&gt;0</formula>
    </cfRule>
  </conditionalFormatting>
  <conditionalFormatting sqref="P376">
    <cfRule type="expression" dxfId="121" priority="122" stopIfTrue="1">
      <formula>OR($AD376, $AE376)</formula>
    </cfRule>
  </conditionalFormatting>
  <conditionalFormatting sqref="P377">
    <cfRule type="expression" dxfId="120" priority="121" stopIfTrue="1">
      <formula>OR($AD377, $AE377)</formula>
    </cfRule>
  </conditionalFormatting>
  <conditionalFormatting sqref="P378">
    <cfRule type="expression" dxfId="119" priority="120" stopIfTrue="1">
      <formula>OR($AD378, $AE378)</formula>
    </cfRule>
  </conditionalFormatting>
  <conditionalFormatting sqref="P379">
    <cfRule type="expression" dxfId="118" priority="119" stopIfTrue="1">
      <formula>OR($AD379, $AE379)</formula>
    </cfRule>
  </conditionalFormatting>
  <conditionalFormatting sqref="P380">
    <cfRule type="expression" dxfId="117" priority="118" stopIfTrue="1">
      <formula>OR($AD380, $AE380)</formula>
    </cfRule>
  </conditionalFormatting>
  <conditionalFormatting sqref="P381">
    <cfRule type="expression" dxfId="116" priority="117" stopIfTrue="1">
      <formula>OR($AD381, $AE381)</formula>
    </cfRule>
  </conditionalFormatting>
  <conditionalFormatting sqref="P382">
    <cfRule type="expression" dxfId="115" priority="116" stopIfTrue="1">
      <formula>OR($AD382, $AE382)</formula>
    </cfRule>
  </conditionalFormatting>
  <conditionalFormatting sqref="P383">
    <cfRule type="expression" dxfId="114" priority="115" stopIfTrue="1">
      <formula>OR($AD383, $AE383)</formula>
    </cfRule>
  </conditionalFormatting>
  <conditionalFormatting sqref="Q383:Y383">
    <cfRule type="expression" dxfId="113" priority="114" stopIfTrue="1">
      <formula>$A383&lt;&gt;0</formula>
    </cfRule>
  </conditionalFormatting>
  <conditionalFormatting sqref="P384">
    <cfRule type="expression" dxfId="112" priority="113" stopIfTrue="1">
      <formula>OR($AD384, $AE384)</formula>
    </cfRule>
  </conditionalFormatting>
  <conditionalFormatting sqref="P385">
    <cfRule type="expression" dxfId="111" priority="112" stopIfTrue="1">
      <formula>OR($AD385, $AE385)</formula>
    </cfRule>
  </conditionalFormatting>
  <conditionalFormatting sqref="P386">
    <cfRule type="expression" dxfId="110" priority="111" stopIfTrue="1">
      <formula>OR($AD386, $AE386)</formula>
    </cfRule>
  </conditionalFormatting>
  <conditionalFormatting sqref="P387">
    <cfRule type="expression" dxfId="109" priority="110" stopIfTrue="1">
      <formula>OR($AD387, $AE387)</formula>
    </cfRule>
  </conditionalFormatting>
  <conditionalFormatting sqref="P388">
    <cfRule type="expression" dxfId="108" priority="109" stopIfTrue="1">
      <formula>OR($AD388, $AE388)</formula>
    </cfRule>
  </conditionalFormatting>
  <conditionalFormatting sqref="P389">
    <cfRule type="expression" dxfId="107" priority="108" stopIfTrue="1">
      <formula>OR($AD389, $AE389)</formula>
    </cfRule>
  </conditionalFormatting>
  <conditionalFormatting sqref="P390">
    <cfRule type="expression" dxfId="106" priority="107" stopIfTrue="1">
      <formula>OR($AD390, $AE390)</formula>
    </cfRule>
  </conditionalFormatting>
  <conditionalFormatting sqref="P391">
    <cfRule type="expression" dxfId="105" priority="106" stopIfTrue="1">
      <formula>OR($AD391, $AE391)</formula>
    </cfRule>
  </conditionalFormatting>
  <conditionalFormatting sqref="P392">
    <cfRule type="expression" dxfId="104" priority="105" stopIfTrue="1">
      <formula>OR($AD392, $AE392)</formula>
    </cfRule>
  </conditionalFormatting>
  <conditionalFormatting sqref="P393">
    <cfRule type="expression" dxfId="103" priority="104" stopIfTrue="1">
      <formula>OR($AD393, $AE393)</formula>
    </cfRule>
  </conditionalFormatting>
  <conditionalFormatting sqref="P394">
    <cfRule type="expression" dxfId="102" priority="103" stopIfTrue="1">
      <formula>OR($AD394, $AE394)</formula>
    </cfRule>
  </conditionalFormatting>
  <conditionalFormatting sqref="P395">
    <cfRule type="expression" dxfId="101" priority="102" stopIfTrue="1">
      <formula>OR($AD395, $AE395)</formula>
    </cfRule>
  </conditionalFormatting>
  <conditionalFormatting sqref="P396">
    <cfRule type="expression" dxfId="100" priority="101" stopIfTrue="1">
      <formula>OR($AD396, $AE396)</formula>
    </cfRule>
  </conditionalFormatting>
  <conditionalFormatting sqref="P397">
    <cfRule type="expression" dxfId="99" priority="100" stopIfTrue="1">
      <formula>OR($AD397, $AE397)</formula>
    </cfRule>
  </conditionalFormatting>
  <conditionalFormatting sqref="Q397:Y397">
    <cfRule type="expression" dxfId="98" priority="99" stopIfTrue="1">
      <formula>$A397&lt;&gt;0</formula>
    </cfRule>
  </conditionalFormatting>
  <conditionalFormatting sqref="P398">
    <cfRule type="expression" dxfId="97" priority="98" stopIfTrue="1">
      <formula>OR($AD398, $AE398)</formula>
    </cfRule>
  </conditionalFormatting>
  <conditionalFormatting sqref="P399">
    <cfRule type="expression" dxfId="96" priority="97" stopIfTrue="1">
      <formula>OR($AD399, $AE399)</formula>
    </cfRule>
  </conditionalFormatting>
  <conditionalFormatting sqref="P400">
    <cfRule type="expression" dxfId="95" priority="96" stopIfTrue="1">
      <formula>OR($AD400, $AE400)</formula>
    </cfRule>
  </conditionalFormatting>
  <conditionalFormatting sqref="P401">
    <cfRule type="expression" dxfId="94" priority="95" stopIfTrue="1">
      <formula>OR($AD401, $AE401)</formula>
    </cfRule>
  </conditionalFormatting>
  <conditionalFormatting sqref="P402">
    <cfRule type="expression" dxfId="93" priority="94" stopIfTrue="1">
      <formula>OR($AD402, $AE402)</formula>
    </cfRule>
  </conditionalFormatting>
  <conditionalFormatting sqref="P403">
    <cfRule type="expression" dxfId="92" priority="93" stopIfTrue="1">
      <formula>OR($AD403, $AE403)</formula>
    </cfRule>
  </conditionalFormatting>
  <conditionalFormatting sqref="P404">
    <cfRule type="expression" dxfId="91" priority="92" stopIfTrue="1">
      <formula>OR($AD404, $AE404)</formula>
    </cfRule>
  </conditionalFormatting>
  <conditionalFormatting sqref="Q404:Y404">
    <cfRule type="expression" dxfId="90" priority="91" stopIfTrue="1">
      <formula>$A404&lt;&gt;0</formula>
    </cfRule>
  </conditionalFormatting>
  <conditionalFormatting sqref="P405">
    <cfRule type="expression" dxfId="89" priority="90" stopIfTrue="1">
      <formula>OR($AD405, $AE405)</formula>
    </cfRule>
  </conditionalFormatting>
  <conditionalFormatting sqref="P406">
    <cfRule type="expression" dxfId="88" priority="89" stopIfTrue="1">
      <formula>OR($AD406, $AE406)</formula>
    </cfRule>
  </conditionalFormatting>
  <conditionalFormatting sqref="P407">
    <cfRule type="expression" dxfId="87" priority="88" stopIfTrue="1">
      <formula>OR($AD407, $AE407)</formula>
    </cfRule>
  </conditionalFormatting>
  <conditionalFormatting sqref="P408">
    <cfRule type="expression" dxfId="86" priority="87" stopIfTrue="1">
      <formula>OR($AD408, $AE408)</formula>
    </cfRule>
  </conditionalFormatting>
  <conditionalFormatting sqref="P409">
    <cfRule type="expression" dxfId="85" priority="86" stopIfTrue="1">
      <formula>OR($AD409, $AE409)</formula>
    </cfRule>
  </conditionalFormatting>
  <conditionalFormatting sqref="P410">
    <cfRule type="expression" dxfId="84" priority="85" stopIfTrue="1">
      <formula>OR($AD410, $AE410)</formula>
    </cfRule>
  </conditionalFormatting>
  <conditionalFormatting sqref="P411">
    <cfRule type="expression" dxfId="83" priority="84" stopIfTrue="1">
      <formula>OR($AD411, $AE411)</formula>
    </cfRule>
  </conditionalFormatting>
  <conditionalFormatting sqref="P412">
    <cfRule type="expression" dxfId="82" priority="83" stopIfTrue="1">
      <formula>OR($AD412, $AE412)</formula>
    </cfRule>
  </conditionalFormatting>
  <conditionalFormatting sqref="P413">
    <cfRule type="expression" dxfId="81" priority="82" stopIfTrue="1">
      <formula>OR($AD413, $AE413)</formula>
    </cfRule>
  </conditionalFormatting>
  <conditionalFormatting sqref="P414">
    <cfRule type="expression" dxfId="80" priority="81" stopIfTrue="1">
      <formula>OR($AD414, $AE414)</formula>
    </cfRule>
  </conditionalFormatting>
  <conditionalFormatting sqref="P415">
    <cfRule type="expression" dxfId="79" priority="80" stopIfTrue="1">
      <formula>OR($AD415, $AE415)</formula>
    </cfRule>
  </conditionalFormatting>
  <conditionalFormatting sqref="P416">
    <cfRule type="expression" dxfId="78" priority="79" stopIfTrue="1">
      <formula>OR($AD416, $AE416)</formula>
    </cfRule>
  </conditionalFormatting>
  <conditionalFormatting sqref="P417">
    <cfRule type="expression" dxfId="77" priority="78" stopIfTrue="1">
      <formula>OR($AD417, $AE417)</formula>
    </cfRule>
  </conditionalFormatting>
  <conditionalFormatting sqref="Q417:Y417">
    <cfRule type="expression" dxfId="76" priority="77" stopIfTrue="1">
      <formula>$A417&lt;&gt;0</formula>
    </cfRule>
  </conditionalFormatting>
  <conditionalFormatting sqref="P418">
    <cfRule type="expression" dxfId="75" priority="76" stopIfTrue="1">
      <formula>OR($AD418, $AE418)</formula>
    </cfRule>
  </conditionalFormatting>
  <conditionalFormatting sqref="P419">
    <cfRule type="expression" dxfId="74" priority="75" stopIfTrue="1">
      <formula>OR($AD419, $AE419)</formula>
    </cfRule>
  </conditionalFormatting>
  <conditionalFormatting sqref="P420">
    <cfRule type="expression" dxfId="73" priority="74" stopIfTrue="1">
      <formula>OR($AD420, $AE420)</formula>
    </cfRule>
  </conditionalFormatting>
  <conditionalFormatting sqref="P421">
    <cfRule type="expression" dxfId="72" priority="73" stopIfTrue="1">
      <formula>OR($AD421, $AE421)</formula>
    </cfRule>
  </conditionalFormatting>
  <conditionalFormatting sqref="P422">
    <cfRule type="expression" dxfId="71" priority="72" stopIfTrue="1">
      <formula>OR($AD422, $AE422)</formula>
    </cfRule>
  </conditionalFormatting>
  <conditionalFormatting sqref="P423">
    <cfRule type="expression" dxfId="70" priority="71" stopIfTrue="1">
      <formula>OR($AD423, $AE423)</formula>
    </cfRule>
  </conditionalFormatting>
  <conditionalFormatting sqref="P424">
    <cfRule type="expression" dxfId="69" priority="70" stopIfTrue="1">
      <formula>OR($AD424, $AE424)</formula>
    </cfRule>
  </conditionalFormatting>
  <conditionalFormatting sqref="P425">
    <cfRule type="expression" dxfId="68" priority="69" stopIfTrue="1">
      <formula>OR($AD425, $AE425)</formula>
    </cfRule>
  </conditionalFormatting>
  <conditionalFormatting sqref="P426">
    <cfRule type="expression" dxfId="67" priority="68" stopIfTrue="1">
      <formula>OR($AD426, $AE426)</formula>
    </cfRule>
  </conditionalFormatting>
  <conditionalFormatting sqref="P427">
    <cfRule type="expression" dxfId="66" priority="67" stopIfTrue="1">
      <formula>OR($AD427, $AE427)</formula>
    </cfRule>
  </conditionalFormatting>
  <conditionalFormatting sqref="P428">
    <cfRule type="expression" dxfId="65" priority="66" stopIfTrue="1">
      <formula>OR($AD428, $AE428)</formula>
    </cfRule>
  </conditionalFormatting>
  <conditionalFormatting sqref="P429">
    <cfRule type="expression" dxfId="64" priority="65" stopIfTrue="1">
      <formula>OR($AD429, $AE429)</formula>
    </cfRule>
  </conditionalFormatting>
  <conditionalFormatting sqref="P430">
    <cfRule type="expression" dxfId="63" priority="64" stopIfTrue="1">
      <formula>OR($AD430, $AE430)</formula>
    </cfRule>
  </conditionalFormatting>
  <conditionalFormatting sqref="P431">
    <cfRule type="expression" dxfId="62" priority="63" stopIfTrue="1">
      <formula>OR($AD431, $AE431)</formula>
    </cfRule>
  </conditionalFormatting>
  <conditionalFormatting sqref="P432">
    <cfRule type="expression" dxfId="61" priority="62" stopIfTrue="1">
      <formula>OR($AD432, $AE432)</formula>
    </cfRule>
  </conditionalFormatting>
  <conditionalFormatting sqref="P433">
    <cfRule type="expression" dxfId="60" priority="61" stopIfTrue="1">
      <formula>OR($AD433, $AE433)</formula>
    </cfRule>
  </conditionalFormatting>
  <conditionalFormatting sqref="P434">
    <cfRule type="expression" dxfId="59" priority="60" stopIfTrue="1">
      <formula>OR($AD434, $AE434)</formula>
    </cfRule>
  </conditionalFormatting>
  <conditionalFormatting sqref="P435">
    <cfRule type="expression" dxfId="58" priority="59" stopIfTrue="1">
      <formula>OR($AD435, $AE435)</formula>
    </cfRule>
  </conditionalFormatting>
  <conditionalFormatting sqref="P436">
    <cfRule type="expression" dxfId="57" priority="58" stopIfTrue="1">
      <formula>OR($AD436, $AE436)</formula>
    </cfRule>
  </conditionalFormatting>
  <conditionalFormatting sqref="P437">
    <cfRule type="expression" dxfId="56" priority="57" stopIfTrue="1">
      <formula>OR($AD437, $AE437)</formula>
    </cfRule>
  </conditionalFormatting>
  <conditionalFormatting sqref="P438">
    <cfRule type="expression" dxfId="55" priority="56" stopIfTrue="1">
      <formula>OR($AD438, $AE438)</formula>
    </cfRule>
  </conditionalFormatting>
  <conditionalFormatting sqref="P439">
    <cfRule type="expression" dxfId="54" priority="55" stopIfTrue="1">
      <formula>OR($AD439, $AE439)</formula>
    </cfRule>
  </conditionalFormatting>
  <conditionalFormatting sqref="P440">
    <cfRule type="expression" dxfId="53" priority="54" stopIfTrue="1">
      <formula>OR($AD440, $AE440)</formula>
    </cfRule>
  </conditionalFormatting>
  <conditionalFormatting sqref="P441">
    <cfRule type="expression" dxfId="52" priority="53" stopIfTrue="1">
      <formula>OR($AD441, $AE441)</formula>
    </cfRule>
  </conditionalFormatting>
  <conditionalFormatting sqref="P442">
    <cfRule type="expression" dxfId="51" priority="52" stopIfTrue="1">
      <formula>OR($AD442, $AE442)</formula>
    </cfRule>
  </conditionalFormatting>
  <conditionalFormatting sqref="P443">
    <cfRule type="expression" dxfId="50" priority="51" stopIfTrue="1">
      <formula>OR($AD443, $AE443)</formula>
    </cfRule>
  </conditionalFormatting>
  <conditionalFormatting sqref="P444">
    <cfRule type="expression" dxfId="49" priority="50" stopIfTrue="1">
      <formula>OR($AD444, $AE444)</formula>
    </cfRule>
  </conditionalFormatting>
  <conditionalFormatting sqref="P445">
    <cfRule type="expression" dxfId="48" priority="49" stopIfTrue="1">
      <formula>OR($AD445, $AE445)</formula>
    </cfRule>
  </conditionalFormatting>
  <conditionalFormatting sqref="P446">
    <cfRule type="expression" dxfId="47" priority="48" stopIfTrue="1">
      <formula>OR($AD446, $AE446)</formula>
    </cfRule>
  </conditionalFormatting>
  <conditionalFormatting sqref="Q446:Y446">
    <cfRule type="expression" dxfId="46" priority="47" stopIfTrue="1">
      <formula>$A446&lt;&gt;0</formula>
    </cfRule>
  </conditionalFormatting>
  <conditionalFormatting sqref="P447">
    <cfRule type="expression" dxfId="45" priority="46" stopIfTrue="1">
      <formula>OR($AD447, $AE447)</formula>
    </cfRule>
  </conditionalFormatting>
  <conditionalFormatting sqref="P448">
    <cfRule type="expression" dxfId="44" priority="45" stopIfTrue="1">
      <formula>OR($AD448, $AE448)</formula>
    </cfRule>
  </conditionalFormatting>
  <conditionalFormatting sqref="P449">
    <cfRule type="expression" dxfId="43" priority="44" stopIfTrue="1">
      <formula>OR($AD449, $AE449)</formula>
    </cfRule>
  </conditionalFormatting>
  <conditionalFormatting sqref="P450">
    <cfRule type="expression" dxfId="42" priority="43" stopIfTrue="1">
      <formula>OR($AD450, $AE450)</formula>
    </cfRule>
  </conditionalFormatting>
  <conditionalFormatting sqref="P451">
    <cfRule type="expression" dxfId="41" priority="42" stopIfTrue="1">
      <formula>OR($AD451, $AE451)</formula>
    </cfRule>
  </conditionalFormatting>
  <conditionalFormatting sqref="P452">
    <cfRule type="expression" dxfId="40" priority="41" stopIfTrue="1">
      <formula>OR($AD452, $AE452)</formula>
    </cfRule>
  </conditionalFormatting>
  <conditionalFormatting sqref="P453">
    <cfRule type="expression" dxfId="39" priority="40" stopIfTrue="1">
      <formula>OR($AD453, $AE453)</formula>
    </cfRule>
  </conditionalFormatting>
  <conditionalFormatting sqref="P454">
    <cfRule type="expression" dxfId="38" priority="39" stopIfTrue="1">
      <formula>OR($AD454, $AE454)</formula>
    </cfRule>
  </conditionalFormatting>
  <conditionalFormatting sqref="P455">
    <cfRule type="expression" dxfId="37" priority="38" stopIfTrue="1">
      <formula>OR($AD455, $AE455)</formula>
    </cfRule>
  </conditionalFormatting>
  <conditionalFormatting sqref="P456">
    <cfRule type="expression" dxfId="36" priority="37" stopIfTrue="1">
      <formula>OR($AD456, $AE456)</formula>
    </cfRule>
  </conditionalFormatting>
  <conditionalFormatting sqref="P457">
    <cfRule type="expression" dxfId="35" priority="36" stopIfTrue="1">
      <formula>OR($AD457, $AE457)</formula>
    </cfRule>
  </conditionalFormatting>
  <conditionalFormatting sqref="P458">
    <cfRule type="expression" dxfId="34" priority="35" stopIfTrue="1">
      <formula>OR($AD458, $AE458)</formula>
    </cfRule>
  </conditionalFormatting>
  <conditionalFormatting sqref="P459">
    <cfRule type="expression" dxfId="33" priority="34" stopIfTrue="1">
      <formula>OR($AD459, $AE459)</formula>
    </cfRule>
  </conditionalFormatting>
  <conditionalFormatting sqref="Q459:Y459">
    <cfRule type="expression" dxfId="32" priority="33" stopIfTrue="1">
      <formula>$A459&lt;&gt;0</formula>
    </cfRule>
  </conditionalFormatting>
  <conditionalFormatting sqref="P460">
    <cfRule type="expression" dxfId="31" priority="32" stopIfTrue="1">
      <formula>OR($AD460, $AE460)</formula>
    </cfRule>
  </conditionalFormatting>
  <conditionalFormatting sqref="Q460:Y460">
    <cfRule type="expression" dxfId="30" priority="31" stopIfTrue="1">
      <formula>$A460&lt;&gt;0</formula>
    </cfRule>
  </conditionalFormatting>
  <conditionalFormatting sqref="P461">
    <cfRule type="expression" dxfId="29" priority="30" stopIfTrue="1">
      <formula>OR($AD461, $AE461)</formula>
    </cfRule>
  </conditionalFormatting>
  <conditionalFormatting sqref="P462">
    <cfRule type="expression" dxfId="28" priority="29" stopIfTrue="1">
      <formula>OR($AD462, $AE462)</formula>
    </cfRule>
  </conditionalFormatting>
  <conditionalFormatting sqref="P463">
    <cfRule type="expression" dxfId="27" priority="28" stopIfTrue="1">
      <formula>OR($AD463, $AE463)</formula>
    </cfRule>
  </conditionalFormatting>
  <conditionalFormatting sqref="P464">
    <cfRule type="expression" dxfId="26" priority="27" stopIfTrue="1">
      <formula>OR($AD464, $AE464)</formula>
    </cfRule>
  </conditionalFormatting>
  <conditionalFormatting sqref="P465">
    <cfRule type="expression" dxfId="25" priority="26" stopIfTrue="1">
      <formula>OR($AD465, $AE465)</formula>
    </cfRule>
  </conditionalFormatting>
  <conditionalFormatting sqref="Q465:Y465">
    <cfRule type="expression" dxfId="24" priority="25" stopIfTrue="1">
      <formula>$A465&lt;&gt;0</formula>
    </cfRule>
  </conditionalFormatting>
  <conditionalFormatting sqref="P466">
    <cfRule type="expression" dxfId="23" priority="24" stopIfTrue="1">
      <formula>OR($AD466, $AE466)</formula>
    </cfRule>
  </conditionalFormatting>
  <conditionalFormatting sqref="P467">
    <cfRule type="expression" dxfId="22" priority="23" stopIfTrue="1">
      <formula>OR($AD467, $AE467)</formula>
    </cfRule>
  </conditionalFormatting>
  <conditionalFormatting sqref="P468">
    <cfRule type="expression" dxfId="21" priority="22" stopIfTrue="1">
      <formula>OR($AD468, $AE468)</formula>
    </cfRule>
  </conditionalFormatting>
  <conditionalFormatting sqref="P469">
    <cfRule type="expression" dxfId="20" priority="21" stopIfTrue="1">
      <formula>OR($AD469, $AE469)</formula>
    </cfRule>
  </conditionalFormatting>
  <conditionalFormatting sqref="P470">
    <cfRule type="expression" dxfId="19" priority="20" stopIfTrue="1">
      <formula>OR($AD470, $AE470)</formula>
    </cfRule>
  </conditionalFormatting>
  <conditionalFormatting sqref="P471">
    <cfRule type="expression" dxfId="18" priority="19" stopIfTrue="1">
      <formula>OR($AD471, $AE471)</formula>
    </cfRule>
  </conditionalFormatting>
  <conditionalFormatting sqref="P472">
    <cfRule type="expression" dxfId="17" priority="18" stopIfTrue="1">
      <formula>OR($AD472, $AE472)</formula>
    </cfRule>
  </conditionalFormatting>
  <conditionalFormatting sqref="P473">
    <cfRule type="expression" dxfId="16" priority="17" stopIfTrue="1">
      <formula>OR($AD473, $AE473)</formula>
    </cfRule>
  </conditionalFormatting>
  <conditionalFormatting sqref="Q473:Y473">
    <cfRule type="expression" dxfId="15" priority="16" stopIfTrue="1">
      <formula>$A473&lt;&gt;0</formula>
    </cfRule>
  </conditionalFormatting>
  <conditionalFormatting sqref="P474">
    <cfRule type="expression" dxfId="14" priority="15" stopIfTrue="1">
      <formula>OR($AD474, $AE474)</formula>
    </cfRule>
  </conditionalFormatting>
  <conditionalFormatting sqref="P475">
    <cfRule type="expression" dxfId="13" priority="14" stopIfTrue="1">
      <formula>OR($AD475, $AE475)</formula>
    </cfRule>
  </conditionalFormatting>
  <conditionalFormatting sqref="P476">
    <cfRule type="expression" dxfId="12" priority="13" stopIfTrue="1">
      <formula>OR($AD476, $AE476)</formula>
    </cfRule>
  </conditionalFormatting>
  <conditionalFormatting sqref="P477">
    <cfRule type="expression" dxfId="11" priority="12" stopIfTrue="1">
      <formula>OR($AD477, $AE477)</formula>
    </cfRule>
  </conditionalFormatting>
  <conditionalFormatting sqref="P478">
    <cfRule type="expression" dxfId="10" priority="11" stopIfTrue="1">
      <formula>OR($AD478, $AE478)</formula>
    </cfRule>
  </conditionalFormatting>
  <conditionalFormatting sqref="P479">
    <cfRule type="expression" dxfId="9" priority="10" stopIfTrue="1">
      <formula>OR($AD479, $AE479)</formula>
    </cfRule>
  </conditionalFormatting>
  <conditionalFormatting sqref="P480">
    <cfRule type="expression" dxfId="8" priority="9" stopIfTrue="1">
      <formula>OR($AD480, $AE480)</formula>
    </cfRule>
  </conditionalFormatting>
  <conditionalFormatting sqref="P481">
    <cfRule type="expression" dxfId="7" priority="8" stopIfTrue="1">
      <formula>OR($AD481, $AE481)</formula>
    </cfRule>
  </conditionalFormatting>
  <conditionalFormatting sqref="P482">
    <cfRule type="expression" dxfId="6" priority="7" stopIfTrue="1">
      <formula>OR($AD482, $AE482)</formula>
    </cfRule>
  </conditionalFormatting>
  <conditionalFormatting sqref="P483">
    <cfRule type="expression" dxfId="5" priority="6" stopIfTrue="1">
      <formula>OR($AD483, $AE483)</formula>
    </cfRule>
  </conditionalFormatting>
  <conditionalFormatting sqref="P484">
    <cfRule type="expression" dxfId="4" priority="5" stopIfTrue="1">
      <formula>OR($AD484, $AE484)</formula>
    </cfRule>
  </conditionalFormatting>
  <conditionalFormatting sqref="P485">
    <cfRule type="expression" dxfId="3" priority="4" stopIfTrue="1">
      <formula>OR($AD485, $AE485)</formula>
    </cfRule>
  </conditionalFormatting>
  <conditionalFormatting sqref="P486">
    <cfRule type="expression" dxfId="2" priority="3" stopIfTrue="1">
      <formula>OR($AD486, $AE486)</formula>
    </cfRule>
  </conditionalFormatting>
  <conditionalFormatting sqref="P487">
    <cfRule type="expression" dxfId="1" priority="2" stopIfTrue="1">
      <formula>OR($AD487, $AE487)</formula>
    </cfRule>
  </conditionalFormatting>
  <conditionalFormatting sqref="Q487:Y487">
    <cfRule type="expression" dxfId="0" priority="1" stopIfTrue="1">
      <formula>$A487&lt;&gt;0</formula>
    </cfRule>
  </conditionalFormatting>
  <dataValidations count="331">
    <dataValidation imeMode="hiragana" allowBlank="1" showInputMessage="1" showErrorMessage="1" sqref="Q214:Y214 Q215:Y215 Q216:Y216 Q217:Y217 Q218:Y218 Q219:Y219 Q220:Y220 Q221:Y221 Q222:Y222 Q223:Y223 Q224:Y224 Q225:Y225 Q226:Y226 Q227:Y227 Q228:Y228 Q229:Y229 Q230:Y230 Q231:Y231 Q232:Y232 Q233:Y233 Q234:Y234 Q235:Y235 Q236:Y236 Q237:Y237 Q238:Y238 Q239:Y239 Q240:Y240 Q241:Y241 Q242:Y242 Q243:Y243 Q244:Y244 Q245:Y245 Q246:Y246 Q247:Y247 Q248:Y248 Q249:Y249 Q250:Y250 Q251:Y251 Q252:Y252 Q253:Y253 Q254:Y254 Q255:Y255 Q256:Y256 Q257:Y257 Q258:Y258 Q259:Y259 Q260:Y260 Q261:Y261 Q262:Y262 Q263:Y263 Q264:Y264 Q265:Y265 Q266:Y266 Q267:Y267 Q268:Y268 Q269:Y269 Q270:Y270 Q271:Y271 Q272:Y272 Q273:Y273 Q274:Y274 Q275:Y275 Q276:Y276 Q277:Y277 Q278:Y278 Q279:Y279 Q280:Y280 Q281:Y281 Q282:Y282 Q283:Y283 Q284:Y284 Q285:Y285 Q286:Y286 Q287:Y287 Q288:Y288 Q289:Y289 Q290:Y290 Q291:Y291 Q292:Y292 Q293:Y293 Q294:Y294 Q295:Y295 Q296:Y296 Q297:Y297 Q298:Y298 Q299:Y299 Q300:Y300 Q301:Y301 Q302:Y302 Q303:Y303 Q304:Y304 Q305:Y305 Q306:Y306 Q307:Y307 Q308:Y308 Q309:Y309 Q310:Y310 Q311:Y311 Q312:Y312 Q313:Y313 Q314:Y314 Q315:Y315 Q316:Y316 Q317:Y317 Q318:Y318 Q319:Y319 Q320:Y320 Q321:Y321 Q322:Y322 Q323:Y323 Q324:Y324 Q325:Y325 Q326:Y326 Q327:Y327 Q328:Y328 Q329:Y329 Q330:Y330 Q331:Y331 Q332:Y332 Q333:Y333 Q334:Y334 Q335:Y335 Q336:Y336 Q337:Y337 Q338:Y338 Q339:Y339 Q340:Y340 Q341:Y341 Q342:Y342 Q343:Y343 Q344:Y344 Q345:Y345 Q346:Y346 Q347:Y347 Q348:Y348 Q349:Y349 Q350:Y350 Q351:Y351 Q352:Y352 Q353:Y353 Q354:Y354 Q355:Y355 Q356:Y356 Q357:Y357 Q358:Y358 Q359:Y359 Q360:Y360 Q361:Y361 Q362:Y362 Q363:Y363 Q364:Y364 Q365:Y365 Q366:Y366 Q367:Y367 Q368:Y368 Q369:Y369 Q370:Y370 Q371:Y371 Q372:Y372 Q373:Y373 Q374:Y374 Q375:Y375 Q376:Y376 Q377:Y377 Q378:Y378 Q379:Y379 Q380:Y380 Q381:Y381 Q382:Y382 Q383:Y383 Q384:Y384 Q385:Y385 Q386:Y386 Q387:Y387 Q388:Y388 Q389:Y389 Q390:Y390 Q391:Y391 Q392:Y392 Q393:Y393 Q394:Y394 Q395:Y395 Q396:Y396 Q397:Y397 Q398:Y398 Q399:Y399 Q400:Y400 Q401:Y401 Q402:Y402 Q403:Y403 Q404:Y404 Q405:Y405 Q406:Y406 Q407:Y407 Q408:Y408 Q409:Y409 Q410:Y410 Q411:Y411 Q412:Y412 Q413:Y413 Q414:Y414 Q415:Y415 Q416:Y416 Q417:Y417 Q418:Y418 Q419:Y419 Q420:Y420 Q421:Y421 Q422:Y422 Q423:Y423 Q424:Y424 Q425:Y425 Q426:Y426 Q427:Y427 Q428:Y428 Q429:Y429 Q430:Y430 Q431:Y431 Q432:Y432 Q433:Y433 Q434:Y434 Q435:Y435 Q436:Y436 Q437:Y437 Q438:Y438 Q439:Y439 Q440:Y440 Q441:Y441 Q442:Y442 Q443:Y443 Q444:Y444 Q445:Y445 Q446:Y446 Q447:Y447 Q448:Y448 Q449:Y449 Q450:Y450 Q451:Y451 Q452:Y452 Q453:Y453 Q454:Y454 Q455:Y455 Q456:Y456 Q457:Y457 Q458:Y458 Q459:Y459 Q460:Y460 Q461:Y461 Q462:Y462 Q463:Y463 Q464:Y464 Q465:Y465 Q466:Y466 Q467:Y467 Q468:Y468 Q469:Y469 Q470:Y470 Q471:Y471 Q472:Y472 Q473:Y473 Q474:Y474 Q475:Y475 Q476:Y476 Q477:Y477 Q478:Y478 Q479:Y479 Q480:Y480 Q481:Y481 Q482:Y482 Q483:Y483 Q484:Y484 Q485:Y485 Q486:Y486 Q487:Y487" xr:uid="{3BA1122B-7CEA-4212-9AC7-0E4A1242A031}"/>
    <dataValidation imeMode="hiragana" allowBlank="1" showInputMessage="1" showErrorMessage="1" sqref="I22:Y22" xr:uid="{0A42F416-6347-4B4F-A944-D96B87FE8BC4}"/>
    <dataValidation type="whole" imeMode="halfAlpha" allowBlank="1" showInputMessage="1" showErrorMessage="1" error="7桁の数字を入力してください" sqref="I20:M20" xr:uid="{D02C0F34-1AC0-4EA4-A2D7-4FA731E0710D}">
      <formula1>0</formula1>
      <formula2>9999999</formula2>
    </dataValidation>
    <dataValidation imeMode="fullKatakana" allowBlank="1" showInputMessage="1" showErrorMessage="1" sqref="I24:Y24" xr:uid="{7AAEED39-DD07-48A6-A77A-07578885AB9B}"/>
    <dataValidation imeMode="hiragana" allowBlank="1" showInputMessage="1" showErrorMessage="1" sqref="I26:Y26" xr:uid="{ABE91A4F-E6CB-4D80-99BA-399A757AD601}"/>
    <dataValidation imeMode="hiragana" allowBlank="1" showInputMessage="1" showErrorMessage="1" sqref="I28:Y28" xr:uid="{6A3B7234-435D-4D31-89B4-8973645B8AFB}"/>
    <dataValidation imeMode="fullKatakana" allowBlank="1" showInputMessage="1" showErrorMessage="1" sqref="I30:Y30" xr:uid="{BA997FC1-8BC5-4B8F-A0A9-552BCB20C8FB}"/>
    <dataValidation imeMode="hiragana" allowBlank="1" showInputMessage="1" showErrorMessage="1" sqref="I32:Y32" xr:uid="{38311A48-EB21-4CE8-B91C-22DCCA7406AD}"/>
    <dataValidation imeMode="halfAlpha" allowBlank="1" showInputMessage="1" showErrorMessage="1" sqref="I34:M34" xr:uid="{D275157D-5146-42CE-A74E-C14EC10E8A1E}"/>
    <dataValidation imeMode="halfAlpha" allowBlank="1" showInputMessage="1" showErrorMessage="1" sqref="I36:M36" xr:uid="{7D27EA2D-116F-4B77-8FAB-4C57031F7F5F}"/>
    <dataValidation imeMode="halfAlpha" allowBlank="1" showInputMessage="1" showErrorMessage="1" sqref="I38:Y38" xr:uid="{440F6EAD-30A5-4813-B330-1E13927D0936}"/>
    <dataValidation type="list" imeMode="halfAlpha" allowBlank="1" showInputMessage="1" showErrorMessage="1" error="リストから選択してください" sqref="I40:M40" xr:uid="{513CFB67-B932-40A6-B7B0-3A67BF5372FA}">
      <formula1>"一致する,一致しない"</formula1>
    </dataValidation>
    <dataValidation type="list" imeMode="halfAlpha" allowBlank="1" showInputMessage="1" showErrorMessage="1" error="リストから選択してください" sqref="I63:M63" xr:uid="{149ACB73-2AB2-4585-B479-5C672FE287D6}">
      <formula1>"しない,する"</formula1>
    </dataValidation>
    <dataValidation type="whole" imeMode="halfAlpha" allowBlank="1" showInputMessage="1" showErrorMessage="1" error="7桁の数字を入力してください" sqref="I69:M69" xr:uid="{451008CE-D04E-4EF5-A4CA-6DAC68FD734A}">
      <formula1>0</formula1>
      <formula2>9999999</formula2>
    </dataValidation>
    <dataValidation imeMode="hiragana" allowBlank="1" showInputMessage="1" showErrorMessage="1" sqref="I71:Y71" xr:uid="{825EB6AA-20B5-40E6-BB2C-2EA4066AB528}"/>
    <dataValidation imeMode="fullKatakana" allowBlank="1" showInputMessage="1" showErrorMessage="1" sqref="I73:Y73" xr:uid="{47721773-0C38-4616-ABA6-0DE876B5B509}"/>
    <dataValidation imeMode="hiragana" allowBlank="1" showInputMessage="1" showErrorMessage="1" sqref="I75:Y75" xr:uid="{964A9F45-E27D-409E-A060-CB485560D1C2}"/>
    <dataValidation imeMode="hiragana" allowBlank="1" showInputMessage="1" showErrorMessage="1" sqref="I77:Y77" xr:uid="{F7628F68-0AB0-4A8D-959D-FBB6D45D890C}"/>
    <dataValidation imeMode="fullKatakana" allowBlank="1" showInputMessage="1" showErrorMessage="1" sqref="I79:Y79" xr:uid="{2636EF7D-BC0A-4CBD-954C-A717D32EF6A3}"/>
    <dataValidation imeMode="hiragana" allowBlank="1" showInputMessage="1" showErrorMessage="1" sqref="I81:Y81" xr:uid="{08F7D4AA-40FC-475F-8F52-00171F34D774}"/>
    <dataValidation imeMode="halfAlpha" allowBlank="1" showInputMessage="1" showErrorMessage="1" sqref="I83:M83" xr:uid="{6C1791AA-22EE-462B-93B6-79CC70AD4A5D}"/>
    <dataValidation imeMode="halfAlpha" allowBlank="1" showInputMessage="1" showErrorMessage="1" sqref="I85:M85" xr:uid="{ADA1380B-610A-4B19-856C-91C813BE184F}"/>
    <dataValidation imeMode="halfAlpha" allowBlank="1" showInputMessage="1" showErrorMessage="1" sqref="I87:Y87" xr:uid="{1BDDCAE0-576E-4816-A651-8A662BF20BC9}"/>
    <dataValidation imeMode="hiragana" allowBlank="1" showInputMessage="1" showErrorMessage="1" sqref="I112:Y112" xr:uid="{4956F6A3-2652-4A7F-8E98-566F25947682}"/>
    <dataValidation imeMode="fullKatakana" allowBlank="1" showInputMessage="1" showErrorMessage="1" sqref="I114:Y114" xr:uid="{F1E712A0-76EC-4927-9BC5-F5090D9D79AB}"/>
    <dataValidation imeMode="hiragana" allowBlank="1" showInputMessage="1" showErrorMessage="1" sqref="I116:Y116" xr:uid="{0286D7DD-0B89-4995-9C5E-40EEE124A75D}"/>
    <dataValidation imeMode="halfAlpha" allowBlank="1" showInputMessage="1" showErrorMessage="1" sqref="I122:M122" xr:uid="{6B6EA50A-A1B0-47B3-B5BE-AD20DEEC736D}"/>
    <dataValidation type="list" imeMode="halfAlpha" allowBlank="1" showInputMessage="1" showErrorMessage="1" error="リストから選択してください" sqref="I153:M153" xr:uid="{A0357909-A1D0-4AA2-8147-65C61F1C4771}">
      <formula1>"しない,する"</formula1>
    </dataValidation>
    <dataValidation imeMode="fullKatakana" allowBlank="1" showInputMessage="1" showErrorMessage="1" sqref="I155:Y155" xr:uid="{C1CF2794-E291-4D1C-A8A3-C4F2A8340D7B}"/>
    <dataValidation imeMode="hiragana" allowBlank="1" showInputMessage="1" showErrorMessage="1" sqref="I157:Y157" xr:uid="{70D41C52-5100-48B0-8B88-CC353143FB13}"/>
    <dataValidation imeMode="halfAlpha" allowBlank="1" showInputMessage="1" showErrorMessage="1" sqref="I159:M159" xr:uid="{C89580D6-E966-4B58-B428-6FCF9E82DC02}"/>
    <dataValidation type="whole" imeMode="halfAlpha" allowBlank="1" showInputMessage="1" showErrorMessage="1" error="7桁の数字を入力してください" sqref="I161:M161" xr:uid="{A3C0F7C8-06B1-4AA2-BCA3-3D8C338F3348}">
      <formula1>0</formula1>
      <formula2>9999999</formula2>
    </dataValidation>
    <dataValidation imeMode="hiragana" allowBlank="1" showInputMessage="1" showErrorMessage="1" sqref="I163:Y163" xr:uid="{FAD2C9A4-98F1-4E97-8DFD-87DE92DDD341}"/>
    <dataValidation imeMode="halfAlpha" allowBlank="1" showInputMessage="1" showErrorMessage="1" sqref="I165:M165" xr:uid="{1838C549-EF29-4C24-BABF-F93D70EA203A}"/>
    <dataValidation imeMode="halfAlpha" allowBlank="1" showInputMessage="1" showErrorMessage="1" sqref="I167:M167" xr:uid="{3CAC0A69-9F7F-4854-ABB8-211E27858B66}"/>
    <dataValidation imeMode="halfAlpha" allowBlank="1" showInputMessage="1" showErrorMessage="1" sqref="I169:Y169" xr:uid="{17618617-240A-465D-9216-80277CAC63A6}"/>
    <dataValidation type="whole" imeMode="halfAlpha" allowBlank="1" showInputMessage="1" showErrorMessage="1" error="有効な数字を入力してください。10兆円以上になる場合は、9,999,999,999と入力してください" sqref="I176:M176" xr:uid="{1A4FEA42-60F7-413B-AD72-7AC1275A7BB8}">
      <formula1>-9999999999</formula1>
      <formula2>9999999999</formula2>
    </dataValidation>
    <dataValidation type="whole" imeMode="halfAlpha" allowBlank="1" showInputMessage="1" showErrorMessage="1" error="有効な数字を入力してください" sqref="I178:M178" xr:uid="{D0177DD1-F5F8-474E-B5A3-607352CEB0AD}">
      <formula1>0</formula1>
      <formula2>9999999999</formula2>
    </dataValidation>
    <dataValidation type="list" imeMode="halfAlpha" allowBlank="1" showInputMessage="1" showErrorMessage="1" error="リストから選択してください" sqref="I180:M180" xr:uid="{BED7A88D-3D5C-41BA-91B7-1411AA63DB89}">
      <formula1>"課税業者,免税業者"</formula1>
    </dataValidation>
    <dataValidation type="whole" imeMode="halfAlpha" allowBlank="1" showInputMessage="1" showErrorMessage="1" error="有効な数字を入力してください" sqref="I183:M183" xr:uid="{7E401BB4-7D76-44D3-8A45-1BAF0525BF24}">
      <formula1>0</formula1>
      <formula2>9999999999</formula2>
    </dataValidation>
    <dataValidation type="whole" imeMode="halfAlpha" allowBlank="1" showInputMessage="1" showErrorMessage="1" error="有効な数字を入力してください" sqref="I184:M184" xr:uid="{6C7384B4-6217-409C-9AE8-9F9F517657ED}">
      <formula1>0</formula1>
      <formula2>9999999999</formula2>
    </dataValidation>
    <dataValidation type="whole" imeMode="halfAlpha" allowBlank="1" showInputMessage="1" showErrorMessage="1" error="有効な数字を入力してください" sqref="I185:M185" xr:uid="{C13FB787-0322-4071-AF0D-A9F81A49EEEE}">
      <formula1>0</formula1>
      <formula2>9999999999</formula2>
    </dataValidation>
    <dataValidation allowBlank="1" showInputMessage="1" showErrorMessage="1" sqref="I186:M186 B198 B199 B200 B214 B220 B225 B230 B234 B235 B240 B243 B246 B252 B253 B254 B257 B261 B274 B275 B280 B281 B286 B292 B301 B306 B311 B316 B323 B325 B333 B341 B346 B347 B357 B375 B376 B383 B384 B387 B397 B398 B404 B411 B417 B426 B438 B446 B447 B459 B460 B461 B465 B466 B473 B474 B487" xr:uid="{E7B63462-B4C7-4B3A-B839-B2A17BE0417E}"/>
    <dataValidation type="date" imeMode="halfAlpha" allowBlank="1" showInputMessage="1" showErrorMessage="1" error="有効な日付を入力してください" sqref="I188:M188" xr:uid="{DA559818-D727-4917-98B5-54D2D46CE637}">
      <formula1>92</formula1>
      <formula2>73415</formula2>
    </dataValidation>
    <dataValidation type="date" imeMode="halfAlpha" allowBlank="1" showInputMessage="1" showErrorMessage="1" error="有効な日付を入力してください" sqref="O188:Q188" xr:uid="{0720A817-CB7B-4B9C-B4BB-571898A05FB6}">
      <formula1>92</formula1>
      <formula2>73415</formula2>
    </dataValidation>
    <dataValidation type="list" imeMode="halfAlpha" allowBlank="1" showInputMessage="1" showErrorMessage="1" error="リストから選択してください" sqref="H198:O198" xr:uid="{23848909-3045-48B2-9D59-FC00E45588AD}">
      <formula1>大分類</formula1>
    </dataValidation>
    <dataValidation type="list" imeMode="halfAlpha" allowBlank="1" showInputMessage="1" showErrorMessage="1" error="リストから選択してください" sqref="H199:O199" xr:uid="{0D4B91D0-257A-439D-B23C-ABC471965090}">
      <formula1>大分類</formula1>
    </dataValidation>
    <dataValidation type="list" imeMode="halfAlpha" allowBlank="1" showInputMessage="1" showErrorMessage="1" error="リストから選択してください" sqref="H200:O200" xr:uid="{7E441512-C1BD-4461-8E3A-9EEFE0CF7D5E}">
      <formula1>大分類</formula1>
    </dataValidation>
    <dataValidation type="list" imeMode="halfAlpha" allowBlank="1" showInputMessage="1" showErrorMessage="1" error="リストから選択してください" sqref="H201:O201" xr:uid="{C264D8E1-60F2-4521-9937-B07D11122F8F}">
      <formula1>大分類</formula1>
    </dataValidation>
    <dataValidation type="list" imeMode="halfAlpha" allowBlank="1" showInputMessage="1" showErrorMessage="1" error="リストから選択してください" sqref="H202:O202" xr:uid="{0C483B2F-918B-4093-8900-4B5D26FCAAA0}">
      <formula1>大分類</formula1>
    </dataValidation>
    <dataValidation type="list" imeMode="halfAlpha" allowBlank="1" showInputMessage="1" showErrorMessage="1" error="リストから選択してください" sqref="H203:O203" xr:uid="{1494FBA4-81CB-4FAF-ADB0-F6CE533DE1DE}">
      <formula1>大分類</formula1>
    </dataValidation>
    <dataValidation type="list" imeMode="halfAlpha" allowBlank="1" showInputMessage="1" showErrorMessage="1" error="リストから選択してください" sqref="H204:O204" xr:uid="{91AC77E2-D8FC-4CF6-AF5B-8DFFACA3BE2A}">
      <formula1>大分類</formula1>
    </dataValidation>
    <dataValidation type="list" imeMode="halfAlpha" allowBlank="1" showInputMessage="1" showErrorMessage="1" error="リストから選択してください" sqref="H205:O205" xr:uid="{0433C256-EBD3-4781-978B-7BAAE909910E}">
      <formula1>大分類</formula1>
    </dataValidation>
    <dataValidation type="list" imeMode="halfAlpha" allowBlank="1" showInputMessage="1" showErrorMessage="1" error="リストから選択してください" sqref="H206:O206" xr:uid="{D787E32D-AD37-41CF-9AC3-B2754956EAB3}">
      <formula1>大分類</formula1>
    </dataValidation>
    <dataValidation type="list" imeMode="halfAlpha" allowBlank="1" showInputMessage="1" showErrorMessage="1" error="リストから選択してください" sqref="H207:O207" xr:uid="{B4210D92-B34A-409A-AF41-78DC63A89F6A}">
      <formula1>大分類</formula1>
    </dataValidation>
    <dataValidation type="list" imeMode="halfAlpha" allowBlank="1" showInputMessage="1" showErrorMessage="1" error="リストから選択してください" sqref="H208:O208" xr:uid="{53156359-180E-4683-8484-5BB9D1D20EDC}">
      <formula1>大分類</formula1>
    </dataValidation>
    <dataValidation type="list" imeMode="halfAlpha" allowBlank="1" showInputMessage="1" showErrorMessage="1" error="リストから選択してください" sqref="H209:O209" xr:uid="{EC91993F-2DA8-4985-8AC2-4D59F37879EE}">
      <formula1>大分類</formula1>
    </dataValidation>
    <dataValidation type="list" imeMode="halfAlpha" allowBlank="1" showInputMessage="1" showErrorMessage="1" error="リストから選択してください" sqref="P214" xr:uid="{3F07F18F-97AF-4D2F-A974-E1218C212027}">
      <formula1>"○,　"</formula1>
    </dataValidation>
    <dataValidation type="list" imeMode="halfAlpha" allowBlank="1" showInputMessage="1" showErrorMessage="1" error="リストから選択してください" sqref="P215" xr:uid="{CF54B875-D62E-40F4-A74D-058812DB6531}">
      <formula1>"○,　"</formula1>
    </dataValidation>
    <dataValidation type="list" imeMode="halfAlpha" allowBlank="1" showInputMessage="1" showErrorMessage="1" error="リストから選択してください" sqref="P216" xr:uid="{3AB58085-6CFF-4116-874A-144672D413FF}">
      <formula1>"○,　"</formula1>
    </dataValidation>
    <dataValidation type="list" imeMode="halfAlpha" allowBlank="1" showInputMessage="1" showErrorMessage="1" error="リストから選択してください" sqref="P217" xr:uid="{D182C86F-A274-40F6-9CB2-B898ACD7847F}">
      <formula1>"○,　"</formula1>
    </dataValidation>
    <dataValidation type="list" imeMode="halfAlpha" allowBlank="1" showInputMessage="1" showErrorMessage="1" error="リストから選択してください" sqref="P218" xr:uid="{B11A6480-6224-491B-9D32-D061C99E4543}">
      <formula1>"○,　"</formula1>
    </dataValidation>
    <dataValidation type="list" imeMode="halfAlpha" allowBlank="1" showInputMessage="1" showErrorMessage="1" error="リストから選択してください" sqref="P219" xr:uid="{CB67AD07-5C4D-4B20-902D-B667FCFAB183}">
      <formula1>"○,　"</formula1>
    </dataValidation>
    <dataValidation type="list" imeMode="halfAlpha" allowBlank="1" showInputMessage="1" showErrorMessage="1" error="リストから選択してください" sqref="P220" xr:uid="{7BEC504B-8E3B-4E53-A3D3-965CC0391F26}">
      <formula1>"○,　"</formula1>
    </dataValidation>
    <dataValidation type="list" imeMode="halfAlpha" allowBlank="1" showInputMessage="1" showErrorMessage="1" error="リストから選択してください" sqref="P221" xr:uid="{8873AE01-0ED3-4AF3-A117-950046209BD9}">
      <formula1>"○,　"</formula1>
    </dataValidation>
    <dataValidation type="list" imeMode="halfAlpha" allowBlank="1" showInputMessage="1" showErrorMessage="1" error="リストから選択してください" sqref="P222" xr:uid="{D8CE8B4C-E437-4E72-8759-684943D2D625}">
      <formula1>"○,　"</formula1>
    </dataValidation>
    <dataValidation type="list" imeMode="halfAlpha" allowBlank="1" showInputMessage="1" showErrorMessage="1" error="リストから選択してください" sqref="P223" xr:uid="{4DA14653-DBD5-4E0D-A591-F86825002126}">
      <formula1>"○,　"</formula1>
    </dataValidation>
    <dataValidation type="list" imeMode="halfAlpha" allowBlank="1" showInputMessage="1" showErrorMessage="1" error="リストから選択してください" sqref="P224" xr:uid="{5A4900AE-E915-4711-985E-C742D107883B}">
      <formula1>"○,　"</formula1>
    </dataValidation>
    <dataValidation type="list" imeMode="halfAlpha" allowBlank="1" showInputMessage="1" showErrorMessage="1" error="リストから選択してください" sqref="P225" xr:uid="{A9FBC655-A916-4442-930A-51843D55DA21}">
      <formula1>"○,　"</formula1>
    </dataValidation>
    <dataValidation type="list" imeMode="halfAlpha" allowBlank="1" showInputMessage="1" showErrorMessage="1" error="リストから選択してください" sqref="P226" xr:uid="{00158D4A-0266-459C-887E-2F2605D00C7C}">
      <formula1>"○,　"</formula1>
    </dataValidation>
    <dataValidation type="list" imeMode="halfAlpha" allowBlank="1" showInputMessage="1" showErrorMessage="1" error="リストから選択してください" sqref="P227" xr:uid="{52E5625E-14D1-442A-92DF-3BF386563EAA}">
      <formula1>"○,　"</formula1>
    </dataValidation>
    <dataValidation type="list" imeMode="halfAlpha" allowBlank="1" showInputMessage="1" showErrorMessage="1" error="リストから選択してください" sqref="P228" xr:uid="{2489356F-33D1-42EE-A5E1-0076CB02EA65}">
      <formula1>"○,　"</formula1>
    </dataValidation>
    <dataValidation type="list" imeMode="halfAlpha" allowBlank="1" showInputMessage="1" showErrorMessage="1" error="リストから選択してください" sqref="P229" xr:uid="{08A4489D-F1F5-4EED-9B3F-D7719A043E12}">
      <formula1>"○,　"</formula1>
    </dataValidation>
    <dataValidation type="list" imeMode="halfAlpha" allowBlank="1" showInputMessage="1" showErrorMessage="1" error="リストから選択してください" sqref="P230" xr:uid="{61421DBF-6A2D-4160-AB02-82C0AB499554}">
      <formula1>"○,　"</formula1>
    </dataValidation>
    <dataValidation type="list" imeMode="halfAlpha" allowBlank="1" showInputMessage="1" showErrorMessage="1" error="リストから選択してください" sqref="P231" xr:uid="{42AADD50-2765-4B29-BE77-B9C5C73A8192}">
      <formula1>"○,　"</formula1>
    </dataValidation>
    <dataValidation type="list" imeMode="halfAlpha" allowBlank="1" showInputMessage="1" showErrorMessage="1" error="リストから選択してください" sqref="P232" xr:uid="{B9E398FE-47CD-41CC-93A7-09F2DAA3A28A}">
      <formula1>"○,　"</formula1>
    </dataValidation>
    <dataValidation type="list" imeMode="halfAlpha" allowBlank="1" showInputMessage="1" showErrorMessage="1" error="リストから選択してください" sqref="P233" xr:uid="{9D207C81-D80E-4F53-BE04-B775A13B6D97}">
      <formula1>"○,　"</formula1>
    </dataValidation>
    <dataValidation type="list" imeMode="halfAlpha" allowBlank="1" showInputMessage="1" showErrorMessage="1" error="リストから選択してください" sqref="P234" xr:uid="{7CEC45F7-7E9E-47B5-8BEA-BE2D71161F1F}">
      <formula1>"○,　"</formula1>
    </dataValidation>
    <dataValidation type="list" imeMode="halfAlpha" allowBlank="1" showInputMessage="1" showErrorMessage="1" error="リストから選択してください" sqref="P235" xr:uid="{0D8D6E6F-CBE0-42F7-AA52-A32399D22CD4}">
      <formula1>"○,　"</formula1>
    </dataValidation>
    <dataValidation type="list" imeMode="halfAlpha" allowBlank="1" showInputMessage="1" showErrorMessage="1" error="リストから選択してください" sqref="P236" xr:uid="{2AECCA7E-E9A7-4F4A-8397-E8B38D0DBD6C}">
      <formula1>"○,　"</formula1>
    </dataValidation>
    <dataValidation type="list" imeMode="halfAlpha" allowBlank="1" showInputMessage="1" showErrorMessage="1" error="リストから選択してください" sqref="P237" xr:uid="{177D93FC-19C1-436C-94DE-7CE82742A8FF}">
      <formula1>"○,　"</formula1>
    </dataValidation>
    <dataValidation type="list" imeMode="halfAlpha" allowBlank="1" showInputMessage="1" showErrorMessage="1" error="リストから選択してください" sqref="P238" xr:uid="{55E419F7-9281-470B-91FD-1551C0A17677}">
      <formula1>"○,　"</formula1>
    </dataValidation>
    <dataValidation type="list" imeMode="halfAlpha" allowBlank="1" showInputMessage="1" showErrorMessage="1" error="リストから選択してください" sqref="P239" xr:uid="{333F6559-D82B-4E43-A488-5CCEFA05BDCA}">
      <formula1>"○,　"</formula1>
    </dataValidation>
    <dataValidation type="list" imeMode="halfAlpha" allowBlank="1" showInputMessage="1" showErrorMessage="1" error="リストから選択してください" sqref="P240" xr:uid="{783BC734-16D0-4323-BB31-410E93B703BC}">
      <formula1>"○,　"</formula1>
    </dataValidation>
    <dataValidation type="list" imeMode="halfAlpha" allowBlank="1" showInputMessage="1" showErrorMessage="1" error="リストから選択してください" sqref="P241" xr:uid="{1183C15B-8EDB-4B8F-9B52-2BA0D4E250EF}">
      <formula1>"○,　"</formula1>
    </dataValidation>
    <dataValidation type="list" imeMode="halfAlpha" allowBlank="1" showInputMessage="1" showErrorMessage="1" error="リストから選択してください" sqref="P242" xr:uid="{181DBE1E-1D2A-44EB-A9A1-9443C863521C}">
      <formula1>"○,　"</formula1>
    </dataValidation>
    <dataValidation type="list" imeMode="halfAlpha" allowBlank="1" showInputMessage="1" showErrorMessage="1" error="リストから選択してください" sqref="P243" xr:uid="{D836EC21-8D72-4A20-8A4B-74E5ACCFC286}">
      <formula1>"○,　"</formula1>
    </dataValidation>
    <dataValidation type="list" imeMode="halfAlpha" allowBlank="1" showInputMessage="1" showErrorMessage="1" error="リストから選択してください" sqref="P244" xr:uid="{C4A5918E-D4C4-4C00-8F5F-9F93B7893036}">
      <formula1>"○,　"</formula1>
    </dataValidation>
    <dataValidation type="list" imeMode="halfAlpha" allowBlank="1" showInputMessage="1" showErrorMessage="1" error="リストから選択してください" sqref="P245" xr:uid="{D99A925C-0576-4FEE-A83D-15660F648B4B}">
      <formula1>"○,　"</formula1>
    </dataValidation>
    <dataValidation type="list" imeMode="halfAlpha" allowBlank="1" showInputMessage="1" showErrorMessage="1" error="リストから選択してください" sqref="P246" xr:uid="{4760CA77-9BAF-47ED-8432-E7FBD1A6A1D0}">
      <formula1>"○,　"</formula1>
    </dataValidation>
    <dataValidation type="list" imeMode="halfAlpha" allowBlank="1" showInputMessage="1" showErrorMessage="1" error="リストから選択してください" sqref="P247" xr:uid="{30F196B8-714F-4167-ACBC-CC893251EDC0}">
      <formula1>"○,　"</formula1>
    </dataValidation>
    <dataValidation type="list" imeMode="halfAlpha" allowBlank="1" showInputMessage="1" showErrorMessage="1" error="リストから選択してください" sqref="P248" xr:uid="{A05AED8E-E25E-4A26-B50F-E7613BAFED2D}">
      <formula1>"○,　"</formula1>
    </dataValidation>
    <dataValidation type="list" imeMode="halfAlpha" allowBlank="1" showInputMessage="1" showErrorMessage="1" error="リストから選択してください" sqref="P249" xr:uid="{FBF1C292-471D-4D17-94C6-7B2A7DE21AAB}">
      <formula1>"○,　"</formula1>
    </dataValidation>
    <dataValidation type="list" imeMode="halfAlpha" allowBlank="1" showInputMessage="1" showErrorMessage="1" error="リストから選択してください" sqref="P250" xr:uid="{258AE32B-D73A-46D4-A3A1-0C6FA9974F93}">
      <formula1>"○,　"</formula1>
    </dataValidation>
    <dataValidation type="list" imeMode="halfAlpha" allowBlank="1" showInputMessage="1" showErrorMessage="1" error="リストから選択してください" sqref="P251" xr:uid="{A8E0C7D7-991E-4579-9D92-DF2B6D136ABD}">
      <formula1>"○,　"</formula1>
    </dataValidation>
    <dataValidation type="list" imeMode="halfAlpha" allowBlank="1" showInputMessage="1" showErrorMessage="1" error="リストから選択してください" sqref="P252" xr:uid="{4B668CDA-1C39-4544-9C18-34C8154AD65F}">
      <formula1>"○,　"</formula1>
    </dataValidation>
    <dataValidation type="list" imeMode="halfAlpha" allowBlank="1" showInputMessage="1" showErrorMessage="1" error="リストから選択してください" sqref="P253" xr:uid="{80869B43-B1E6-4318-91D8-4053BA429892}">
      <formula1>"○,　"</formula1>
    </dataValidation>
    <dataValidation type="list" imeMode="halfAlpha" allowBlank="1" showInputMessage="1" showErrorMessage="1" error="リストから選択してください" sqref="P254" xr:uid="{A73B6068-A985-407C-A44E-BAE5D9EDA8F3}">
      <formula1>"○,　"</formula1>
    </dataValidation>
    <dataValidation type="list" imeMode="halfAlpha" allowBlank="1" showInputMessage="1" showErrorMessage="1" error="リストから選択してください" sqref="P255" xr:uid="{BDD1FEE3-ACB5-4E36-A60E-052A5DB205FB}">
      <formula1>"○,　"</formula1>
    </dataValidation>
    <dataValidation type="list" imeMode="halfAlpha" allowBlank="1" showInputMessage="1" showErrorMessage="1" error="リストから選択してください" sqref="P256" xr:uid="{2ACF18EC-BC24-4699-B625-4970BC59FDD1}">
      <formula1>"○,　"</formula1>
    </dataValidation>
    <dataValidation type="list" imeMode="halfAlpha" allowBlank="1" showInputMessage="1" showErrorMessage="1" error="リストから選択してください" sqref="P257" xr:uid="{492F8453-5D34-4F7B-A3E9-72D669776A79}">
      <formula1>"○,　"</formula1>
    </dataValidation>
    <dataValidation type="list" imeMode="halfAlpha" allowBlank="1" showInputMessage="1" showErrorMessage="1" error="リストから選択してください" sqref="P258" xr:uid="{9D6955D6-0A83-4BE3-A06C-3F57B17166C4}">
      <formula1>"○,　"</formula1>
    </dataValidation>
    <dataValidation type="list" imeMode="halfAlpha" allowBlank="1" showInputMessage="1" showErrorMessage="1" error="リストから選択してください" sqref="P259" xr:uid="{B7DA6E2A-A933-4811-BFC5-4FDB51BC98D1}">
      <formula1>"○,　"</formula1>
    </dataValidation>
    <dataValidation type="list" imeMode="halfAlpha" allowBlank="1" showInputMessage="1" showErrorMessage="1" error="リストから選択してください" sqref="P260" xr:uid="{E4B1D3F0-954C-4890-842F-180FE745FD06}">
      <formula1>"○,　"</formula1>
    </dataValidation>
    <dataValidation type="list" imeMode="halfAlpha" allowBlank="1" showInputMessage="1" showErrorMessage="1" error="リストから選択してください" sqref="P261" xr:uid="{B9167002-B93F-4AD3-A30A-823FF8518654}">
      <formula1>"○,　"</formula1>
    </dataValidation>
    <dataValidation type="list" imeMode="halfAlpha" allowBlank="1" showInputMessage="1" showErrorMessage="1" error="リストから選択してください" sqref="P262" xr:uid="{5ED7993F-3F49-4152-913C-A353837AFBA7}">
      <formula1>"○,　"</formula1>
    </dataValidation>
    <dataValidation type="list" imeMode="halfAlpha" allowBlank="1" showInputMessage="1" showErrorMessage="1" error="リストから選択してください" sqref="P263" xr:uid="{E7F55CE7-D778-4984-941D-E6076C90D46A}">
      <formula1>"○,　"</formula1>
    </dataValidation>
    <dataValidation type="list" imeMode="halfAlpha" allowBlank="1" showInputMessage="1" showErrorMessage="1" error="リストから選択してください" sqref="P264" xr:uid="{3420AB66-88A1-40F9-9CCF-C4752CDBD370}">
      <formula1>"○,　"</formula1>
    </dataValidation>
    <dataValidation type="list" imeMode="halfAlpha" allowBlank="1" showInputMessage="1" showErrorMessage="1" error="リストから選択してください" sqref="P265" xr:uid="{92C78027-5065-4048-91ED-42D9A281810F}">
      <formula1>"○,　"</formula1>
    </dataValidation>
    <dataValidation type="list" imeMode="halfAlpha" allowBlank="1" showInputMessage="1" showErrorMessage="1" error="リストから選択してください" sqref="P266" xr:uid="{03CC7254-C3F8-4674-848B-1DB55885FFEA}">
      <formula1>"○,　"</formula1>
    </dataValidation>
    <dataValidation type="list" imeMode="halfAlpha" allowBlank="1" showInputMessage="1" showErrorMessage="1" error="リストから選択してください" sqref="P267" xr:uid="{391D725B-1FFA-4A20-8721-6D22313ADCBC}">
      <formula1>"○,　"</formula1>
    </dataValidation>
    <dataValidation type="list" imeMode="halfAlpha" allowBlank="1" showInputMessage="1" showErrorMessage="1" error="リストから選択してください" sqref="P268" xr:uid="{93DD9C88-4369-4B72-AA4C-4D67FFF2509F}">
      <formula1>"○,　"</formula1>
    </dataValidation>
    <dataValidation type="list" imeMode="halfAlpha" allowBlank="1" showInputMessage="1" showErrorMessage="1" error="リストから選択してください" sqref="P269" xr:uid="{34C2E7B9-269D-4923-B772-A3EB2BA5EB73}">
      <formula1>"○,　"</formula1>
    </dataValidation>
    <dataValidation type="list" imeMode="halfAlpha" allowBlank="1" showInputMessage="1" showErrorMessage="1" error="リストから選択してください" sqref="P270" xr:uid="{B938C6E9-FD15-4734-8763-CA6E46634206}">
      <formula1>"○,　"</formula1>
    </dataValidation>
    <dataValidation type="list" imeMode="halfAlpha" allowBlank="1" showInputMessage="1" showErrorMessage="1" error="リストから選択してください" sqref="P271" xr:uid="{066807DB-E284-4130-9D10-56D058C24B45}">
      <formula1>"○,　"</formula1>
    </dataValidation>
    <dataValidation type="list" imeMode="halfAlpha" allowBlank="1" showInputMessage="1" showErrorMessage="1" error="リストから選択してください" sqref="P272" xr:uid="{5346B709-DB6D-4698-9BA2-A8B6A3ED175B}">
      <formula1>"○,　"</formula1>
    </dataValidation>
    <dataValidation type="list" imeMode="halfAlpha" allowBlank="1" showInputMessage="1" showErrorMessage="1" error="リストから選択してください" sqref="P273" xr:uid="{A760B7DD-A39D-47D5-BA44-F378F961AF0A}">
      <formula1>"○,　"</formula1>
    </dataValidation>
    <dataValidation type="list" imeMode="halfAlpha" allowBlank="1" showInputMessage="1" showErrorMessage="1" error="リストから選択してください" sqref="P274" xr:uid="{1B8EC63B-6E4B-40BA-85BA-33BABDA4417D}">
      <formula1>"○,　"</formula1>
    </dataValidation>
    <dataValidation type="list" imeMode="halfAlpha" allowBlank="1" showInputMessage="1" showErrorMessage="1" error="リストから選択してください" sqref="P275" xr:uid="{748C2E11-6632-43F0-903E-94C1B61E1E8C}">
      <formula1>"○,　"</formula1>
    </dataValidation>
    <dataValidation type="list" imeMode="halfAlpha" allowBlank="1" showInputMessage="1" showErrorMessage="1" error="リストから選択してください" sqref="P276" xr:uid="{01B92895-6BD4-479D-A637-8F61B2D09C72}">
      <formula1>"○,　"</formula1>
    </dataValidation>
    <dataValidation type="list" imeMode="halfAlpha" allowBlank="1" showInputMessage="1" showErrorMessage="1" error="リストから選択してください" sqref="P277" xr:uid="{CFF3E576-D364-4D76-8C10-595C95DE1439}">
      <formula1>"○,　"</formula1>
    </dataValidation>
    <dataValidation type="list" imeMode="halfAlpha" allowBlank="1" showInputMessage="1" showErrorMessage="1" error="リストから選択してください" sqref="P278" xr:uid="{3ED1985B-0CCC-4606-899B-DAB0D153306F}">
      <formula1>"○,　"</formula1>
    </dataValidation>
    <dataValidation type="list" imeMode="halfAlpha" allowBlank="1" showInputMessage="1" showErrorMessage="1" error="リストから選択してください" sqref="P279" xr:uid="{D2F9C4EE-9C2A-4067-ADA4-9D73C04D1AE8}">
      <formula1>"○,　"</formula1>
    </dataValidation>
    <dataValidation type="list" imeMode="halfAlpha" allowBlank="1" showInputMessage="1" showErrorMessage="1" error="リストから選択してください" sqref="P280" xr:uid="{7A7F5415-EF50-447C-A14B-EB3E0211ECCC}">
      <formula1>"○,　"</formula1>
    </dataValidation>
    <dataValidation type="list" imeMode="halfAlpha" allowBlank="1" showInputMessage="1" showErrorMessage="1" error="リストから選択してください" sqref="P281" xr:uid="{A6534EFE-4EC9-4C11-B030-071DDFBA105D}">
      <formula1>"○,　"</formula1>
    </dataValidation>
    <dataValidation type="list" imeMode="halfAlpha" allowBlank="1" showInputMessage="1" showErrorMessage="1" error="リストから選択してください" sqref="P282" xr:uid="{12A491CD-300F-47C9-B179-5C0A332ED148}">
      <formula1>"○,　"</formula1>
    </dataValidation>
    <dataValidation type="list" imeMode="halfAlpha" allowBlank="1" showInputMessage="1" showErrorMessage="1" error="リストから選択してください" sqref="P283" xr:uid="{492CD0A2-634A-4F32-ABC6-CF924BF53159}">
      <formula1>"○,　"</formula1>
    </dataValidation>
    <dataValidation type="list" imeMode="halfAlpha" allowBlank="1" showInputMessage="1" showErrorMessage="1" error="リストから選択してください" sqref="P284" xr:uid="{AC6B0E70-56B0-4D6B-9F4B-049A77F560A9}">
      <formula1>"○,　"</formula1>
    </dataValidation>
    <dataValidation type="list" imeMode="halfAlpha" allowBlank="1" showInputMessage="1" showErrorMessage="1" error="リストから選択してください" sqref="P285" xr:uid="{E20F4EAC-7EC5-4093-8BF4-296224597228}">
      <formula1>"○,　"</formula1>
    </dataValidation>
    <dataValidation type="list" imeMode="halfAlpha" allowBlank="1" showInputMessage="1" showErrorMessage="1" error="リストから選択してください" sqref="P286" xr:uid="{98A0B08F-87CB-4416-972D-FA96C9D3D77C}">
      <formula1>"○,　"</formula1>
    </dataValidation>
    <dataValidation type="list" imeMode="halfAlpha" allowBlank="1" showInputMessage="1" showErrorMessage="1" error="リストから選択してください" sqref="P287" xr:uid="{59E6D3AD-6524-47E0-835B-584D039C1114}">
      <formula1>"○,　"</formula1>
    </dataValidation>
    <dataValidation type="list" imeMode="halfAlpha" allowBlank="1" showInputMessage="1" showErrorMessage="1" error="リストから選択してください" sqref="P288" xr:uid="{6AFCE92D-3D67-42DB-89AB-EB596D93550E}">
      <formula1>"○,　"</formula1>
    </dataValidation>
    <dataValidation type="list" imeMode="halfAlpha" allowBlank="1" showInputMessage="1" showErrorMessage="1" error="リストから選択してください" sqref="P289" xr:uid="{BAB3829D-99F1-4892-88DD-9ADCBD47A093}">
      <formula1>"○,　"</formula1>
    </dataValidation>
    <dataValidation type="list" imeMode="halfAlpha" allowBlank="1" showInputMessage="1" showErrorMessage="1" error="リストから選択してください" sqref="P290" xr:uid="{FA6B0175-BAB9-475B-B0BB-15F087E35840}">
      <formula1>"○,　"</formula1>
    </dataValidation>
    <dataValidation type="list" imeMode="halfAlpha" allowBlank="1" showInputMessage="1" showErrorMessage="1" error="リストから選択してください" sqref="P291" xr:uid="{83E3D00C-5C22-4A66-ADB8-E266A4EC7249}">
      <formula1>"○,　"</formula1>
    </dataValidation>
    <dataValidation type="list" imeMode="halfAlpha" allowBlank="1" showInputMessage="1" showErrorMessage="1" error="リストから選択してください" sqref="P292" xr:uid="{4D97F57B-8AF4-4A8C-B4AA-1ED0E42E5D6C}">
      <formula1>"○,　"</formula1>
    </dataValidation>
    <dataValidation type="list" imeMode="halfAlpha" allowBlank="1" showInputMessage="1" showErrorMessage="1" error="リストから選択してください" sqref="P293" xr:uid="{6670D780-959D-442F-B9E7-0205FAF39558}">
      <formula1>"○,　"</formula1>
    </dataValidation>
    <dataValidation type="list" imeMode="halfAlpha" allowBlank="1" showInputMessage="1" showErrorMessage="1" error="リストから選択してください" sqref="P294" xr:uid="{FB57D5D6-CFCC-4742-ABF2-DEC368128714}">
      <formula1>"○,　"</formula1>
    </dataValidation>
    <dataValidation type="list" imeMode="halfAlpha" allowBlank="1" showInputMessage="1" showErrorMessage="1" error="リストから選択してください" sqref="P295" xr:uid="{17469F0D-8FD0-4F54-A5EC-8CD6BEA7F262}">
      <formula1>"○,　"</formula1>
    </dataValidation>
    <dataValidation type="list" imeMode="halfAlpha" allowBlank="1" showInputMessage="1" showErrorMessage="1" error="リストから選択してください" sqref="P296" xr:uid="{61EE9BFF-4F6F-42FC-89F6-3C2C9B459ACE}">
      <formula1>"○,　"</formula1>
    </dataValidation>
    <dataValidation type="list" imeMode="halfAlpha" allowBlank="1" showInputMessage="1" showErrorMessage="1" error="リストから選択してください" sqref="P297" xr:uid="{28D5BD69-8283-4C0A-9781-8D93C121CADA}">
      <formula1>"○,　"</formula1>
    </dataValidation>
    <dataValidation type="list" imeMode="halfAlpha" allowBlank="1" showInputMessage="1" showErrorMessage="1" error="リストから選択してください" sqref="P298" xr:uid="{EBD38591-A567-4341-A2F5-0216488ABF29}">
      <formula1>"○,　"</formula1>
    </dataValidation>
    <dataValidation type="list" imeMode="halfAlpha" allowBlank="1" showInputMessage="1" showErrorMessage="1" error="リストから選択してください" sqref="P299" xr:uid="{B3758C34-6728-40AC-BD47-9FF5653783DB}">
      <formula1>"○,　"</formula1>
    </dataValidation>
    <dataValidation type="list" imeMode="halfAlpha" allowBlank="1" showInputMessage="1" showErrorMessage="1" error="リストから選択してください" sqref="P300" xr:uid="{F89533CA-2DDE-4E83-9D2E-AFB74ED51E70}">
      <formula1>"○,　"</formula1>
    </dataValidation>
    <dataValidation type="list" imeMode="halfAlpha" allowBlank="1" showInputMessage="1" showErrorMessage="1" error="リストから選択してください" sqref="P301" xr:uid="{A22BAC24-3A65-43D3-B9DC-6104C4CDEFE3}">
      <formula1>"○,　"</formula1>
    </dataValidation>
    <dataValidation type="list" imeMode="halfAlpha" allowBlank="1" showInputMessage="1" showErrorMessage="1" error="リストから選択してください" sqref="P302" xr:uid="{6C400D27-FC2A-4C93-92C8-69A2E1967C21}">
      <formula1>"○,　"</formula1>
    </dataValidation>
    <dataValidation type="list" imeMode="halfAlpha" allowBlank="1" showInputMessage="1" showErrorMessage="1" error="リストから選択してください" sqref="P303" xr:uid="{4B3E30FB-EC54-4EDC-A6B6-79C2EA1FF117}">
      <formula1>"○,　"</formula1>
    </dataValidation>
    <dataValidation type="list" imeMode="halfAlpha" allowBlank="1" showInputMessage="1" showErrorMessage="1" error="リストから選択してください" sqref="P304" xr:uid="{1F4F5004-12F7-40FB-8016-BF762F54B56B}">
      <formula1>"○,　"</formula1>
    </dataValidation>
    <dataValidation type="list" imeMode="halfAlpha" allowBlank="1" showInputMessage="1" showErrorMessage="1" error="リストから選択してください" sqref="P305" xr:uid="{D8BAB623-21FD-4EBB-9D43-C571760C8CAF}">
      <formula1>"○,　"</formula1>
    </dataValidation>
    <dataValidation type="list" imeMode="halfAlpha" allowBlank="1" showInputMessage="1" showErrorMessage="1" error="リストから選択してください" sqref="P306" xr:uid="{5EA8A3CD-32A2-41E2-8FBB-26B810A43522}">
      <formula1>"○,　"</formula1>
    </dataValidation>
    <dataValidation type="list" imeMode="halfAlpha" allowBlank="1" showInputMessage="1" showErrorMessage="1" error="リストから選択してください" sqref="P307" xr:uid="{11C3C64C-1DC5-44D1-8B16-E9204A474BA3}">
      <formula1>"○,　"</formula1>
    </dataValidation>
    <dataValidation type="list" imeMode="halfAlpha" allowBlank="1" showInputMessage="1" showErrorMessage="1" error="リストから選択してください" sqref="P308" xr:uid="{A759E1B7-D0F6-42AA-8982-C25B6AD1D0C3}">
      <formula1>"○,　"</formula1>
    </dataValidation>
    <dataValidation type="list" imeMode="halfAlpha" allowBlank="1" showInputMessage="1" showErrorMessage="1" error="リストから選択してください" sqref="P309" xr:uid="{27E90E64-F0AE-4386-A171-CB98DD0B2034}">
      <formula1>"○,　"</formula1>
    </dataValidation>
    <dataValidation type="list" imeMode="halfAlpha" allowBlank="1" showInputMessage="1" showErrorMessage="1" error="リストから選択してください" sqref="P310" xr:uid="{AEB446B4-E333-4049-8316-DA2216FFED6A}">
      <formula1>"○,　"</formula1>
    </dataValidation>
    <dataValidation type="list" imeMode="halfAlpha" allowBlank="1" showInputMessage="1" showErrorMessage="1" error="リストから選択してください" sqref="P311" xr:uid="{F5E97FEC-7057-4685-8937-A0D4B76CC93F}">
      <formula1>"○,　"</formula1>
    </dataValidation>
    <dataValidation type="list" imeMode="halfAlpha" allowBlank="1" showInputMessage="1" showErrorMessage="1" error="リストから選択してください" sqref="P312" xr:uid="{15E4BC7E-A89E-459A-8417-FA30D71620CD}">
      <formula1>"○,　"</formula1>
    </dataValidation>
    <dataValidation type="list" imeMode="halfAlpha" allowBlank="1" showInputMessage="1" showErrorMessage="1" error="リストから選択してください" sqref="P313" xr:uid="{4BCE5394-E32F-4B6A-B619-13C8E1900B75}">
      <formula1>"○,　"</formula1>
    </dataValidation>
    <dataValidation type="list" imeMode="halfAlpha" allowBlank="1" showInputMessage="1" showErrorMessage="1" error="リストから選択してください" sqref="P314" xr:uid="{E0B21EAD-56F1-40E7-9BC0-33F323045B16}">
      <formula1>"○,　"</formula1>
    </dataValidation>
    <dataValidation type="list" imeMode="halfAlpha" allowBlank="1" showInputMessage="1" showErrorMessage="1" error="リストから選択してください" sqref="P315" xr:uid="{126F7E71-8ECE-496B-A415-010B143C7AD4}">
      <formula1>"○,　"</formula1>
    </dataValidation>
    <dataValidation type="list" imeMode="halfAlpha" allowBlank="1" showInputMessage="1" showErrorMessage="1" error="リストから選択してください" sqref="P316" xr:uid="{C5C65298-8C4F-43B7-AB47-07983E3A266D}">
      <formula1>"○,　"</formula1>
    </dataValidation>
    <dataValidation type="list" imeMode="halfAlpha" allowBlank="1" showInputMessage="1" showErrorMessage="1" error="リストから選択してください" sqref="P317" xr:uid="{C632004C-DDAE-4B0C-97F2-CAA45BC0E096}">
      <formula1>"○,　"</formula1>
    </dataValidation>
    <dataValidation type="list" imeMode="halfAlpha" allowBlank="1" showInputMessage="1" showErrorMessage="1" error="リストから選択してください" sqref="P318" xr:uid="{EE95A9AC-544C-4612-B163-739CCDCF89D3}">
      <formula1>"○,　"</formula1>
    </dataValidation>
    <dataValidation type="list" imeMode="halfAlpha" allowBlank="1" showInputMessage="1" showErrorMessage="1" error="リストから選択してください" sqref="P319" xr:uid="{1AF5FFFA-0A13-40B9-AC62-3B7E1E1F5E0D}">
      <formula1>"○,　"</formula1>
    </dataValidation>
    <dataValidation type="list" imeMode="halfAlpha" allowBlank="1" showInputMessage="1" showErrorMessage="1" error="リストから選択してください" sqref="P320" xr:uid="{EAACCF36-FCEA-4316-B370-099FB524AC8E}">
      <formula1>"○,　"</formula1>
    </dataValidation>
    <dataValidation type="list" imeMode="halfAlpha" allowBlank="1" showInputMessage="1" showErrorMessage="1" error="リストから選択してください" sqref="P321" xr:uid="{EC3C5E79-76D7-4604-8708-8F1D33CC9CD5}">
      <formula1>"○,　"</formula1>
    </dataValidation>
    <dataValidation type="list" imeMode="halfAlpha" allowBlank="1" showInputMessage="1" showErrorMessage="1" error="リストから選択してください" sqref="P322" xr:uid="{26BDFC4A-0826-4B3D-AECB-3E725F16E9AB}">
      <formula1>"○,　"</formula1>
    </dataValidation>
    <dataValidation type="list" imeMode="halfAlpha" allowBlank="1" showInputMessage="1" showErrorMessage="1" error="リストから選択してください" sqref="P323" xr:uid="{A230BCAC-D7FE-47F2-96D5-EAA4696AB998}">
      <formula1>"○,　"</formula1>
    </dataValidation>
    <dataValidation type="list" imeMode="halfAlpha" allowBlank="1" showInputMessage="1" showErrorMessage="1" error="リストから選択してください" sqref="P324" xr:uid="{5AC36D92-C978-4604-AF92-3756EB459585}">
      <formula1>"○,　"</formula1>
    </dataValidation>
    <dataValidation type="list" imeMode="halfAlpha" allowBlank="1" showInputMessage="1" showErrorMessage="1" error="リストから選択してください" sqref="P325" xr:uid="{D050EAD4-4872-4E39-B823-CA4127DBD65E}">
      <formula1>"○,　"</formula1>
    </dataValidation>
    <dataValidation type="list" imeMode="halfAlpha" allowBlank="1" showInputMessage="1" showErrorMessage="1" error="リストから選択してください" sqref="P326" xr:uid="{5B4C7E14-6E79-46BE-9E73-C5558FDCE728}">
      <formula1>"○,　"</formula1>
    </dataValidation>
    <dataValidation type="list" imeMode="halfAlpha" allowBlank="1" showInputMessage="1" showErrorMessage="1" error="リストから選択してください" sqref="P327" xr:uid="{72323CE8-E740-48EB-BA53-0D4BD8C496B6}">
      <formula1>"○,　"</formula1>
    </dataValidation>
    <dataValidation type="list" imeMode="halfAlpha" allowBlank="1" showInputMessage="1" showErrorMessage="1" error="リストから選択してください" sqref="P328" xr:uid="{7CDC9327-9770-4B16-BD41-39D166348C43}">
      <formula1>"○,　"</formula1>
    </dataValidation>
    <dataValidation type="list" imeMode="halfAlpha" allowBlank="1" showInputMessage="1" showErrorMessage="1" error="リストから選択してください" sqref="P329" xr:uid="{018C11F8-B285-4C4C-AD41-97C6759C0304}">
      <formula1>"○,　"</formula1>
    </dataValidation>
    <dataValidation type="list" imeMode="halfAlpha" allowBlank="1" showInputMessage="1" showErrorMessage="1" error="リストから選択してください" sqref="P330" xr:uid="{8C4A7A7C-56A5-4542-895F-73424EA36E3E}">
      <formula1>"○,　"</formula1>
    </dataValidation>
    <dataValidation type="list" imeMode="halfAlpha" allowBlank="1" showInputMessage="1" showErrorMessage="1" error="リストから選択してください" sqref="P331" xr:uid="{FAFD686D-240D-4928-B916-53FAA802D6F5}">
      <formula1>"○,　"</formula1>
    </dataValidation>
    <dataValidation type="list" imeMode="halfAlpha" allowBlank="1" showInputMessage="1" showErrorMessage="1" error="リストから選択してください" sqref="P332" xr:uid="{A5A905BE-2617-4C60-BCC6-2CD10C69D0D8}">
      <formula1>"○,　"</formula1>
    </dataValidation>
    <dataValidation type="list" imeMode="halfAlpha" allowBlank="1" showInputMessage="1" showErrorMessage="1" error="リストから選択してください" sqref="P333" xr:uid="{A4D06AAF-6683-43C7-9BC9-74CB0096303B}">
      <formula1>"○,　"</formula1>
    </dataValidation>
    <dataValidation type="list" imeMode="halfAlpha" allowBlank="1" showInputMessage="1" showErrorMessage="1" error="リストから選択してください" sqref="P334" xr:uid="{E2FF5ED7-26CD-44C3-BA23-FBE8AD2D31AC}">
      <formula1>"○,　"</formula1>
    </dataValidation>
    <dataValidation type="list" imeMode="halfAlpha" allowBlank="1" showInputMessage="1" showErrorMessage="1" error="リストから選択してください" sqref="P335" xr:uid="{6BB65FF4-0C92-4AA8-A363-2692F279EB34}">
      <formula1>"○,　"</formula1>
    </dataValidation>
    <dataValidation type="list" imeMode="halfAlpha" allowBlank="1" showInputMessage="1" showErrorMessage="1" error="リストから選択してください" sqref="P336" xr:uid="{F4642FB6-3687-484E-8D8C-70B6066828BD}">
      <formula1>"○,　"</formula1>
    </dataValidation>
    <dataValidation type="list" imeMode="halfAlpha" allowBlank="1" showInputMessage="1" showErrorMessage="1" error="リストから選択してください" sqref="P337" xr:uid="{C6455D84-DD9B-41A9-9185-A90D44A3DFA3}">
      <formula1>"○,　"</formula1>
    </dataValidation>
    <dataValidation type="list" imeMode="halfAlpha" allowBlank="1" showInputMessage="1" showErrorMessage="1" error="リストから選択してください" sqref="P338" xr:uid="{D051347D-AC07-4436-9E52-8FAB5B568DE0}">
      <formula1>"○,　"</formula1>
    </dataValidation>
    <dataValidation type="list" imeMode="halfAlpha" allowBlank="1" showInputMessage="1" showErrorMessage="1" error="リストから選択してください" sqref="P339" xr:uid="{5BCD676B-F7CC-4810-ABE1-B44D6F2312EB}">
      <formula1>"○,　"</formula1>
    </dataValidation>
    <dataValidation type="list" imeMode="halfAlpha" allowBlank="1" showInputMessage="1" showErrorMessage="1" error="リストから選択してください" sqref="P340" xr:uid="{8DB35000-2001-4A8D-9D4A-DB69F27DDF1D}">
      <formula1>"○,　"</formula1>
    </dataValidation>
    <dataValidation type="list" imeMode="halfAlpha" allowBlank="1" showInputMessage="1" showErrorMessage="1" error="リストから選択してください" sqref="P341" xr:uid="{E6918F90-32BE-4330-9753-FE3E07BDE758}">
      <formula1>"○,　"</formula1>
    </dataValidation>
    <dataValidation type="list" imeMode="halfAlpha" allowBlank="1" showInputMessage="1" showErrorMessage="1" error="リストから選択してください" sqref="P342" xr:uid="{3F95D605-E0A6-4734-8CE4-A2180EFF5B84}">
      <formula1>"○,　"</formula1>
    </dataValidation>
    <dataValidation type="list" imeMode="halfAlpha" allowBlank="1" showInputMessage="1" showErrorMessage="1" error="リストから選択してください" sqref="P343" xr:uid="{6489090C-1982-40A1-84DC-1AB195381CB4}">
      <formula1>"○,　"</formula1>
    </dataValidation>
    <dataValidation type="list" imeMode="halfAlpha" allowBlank="1" showInputMessage="1" showErrorMessage="1" error="リストから選択してください" sqref="P344" xr:uid="{1C9ADF45-E1D1-40D4-B177-ECE0DD38A0CE}">
      <formula1>"○,　"</formula1>
    </dataValidation>
    <dataValidation type="list" imeMode="halfAlpha" allowBlank="1" showInputMessage="1" showErrorMessage="1" error="リストから選択してください" sqref="P345" xr:uid="{346DBFAC-33CD-4BED-BE41-68D2DA77A964}">
      <formula1>"○,　"</formula1>
    </dataValidation>
    <dataValidation type="list" imeMode="halfAlpha" allowBlank="1" showInputMessage="1" showErrorMessage="1" error="リストから選択してください" sqref="P346" xr:uid="{AC96AF65-937D-450C-B973-C7B3DF4F9B57}">
      <formula1>"○,　"</formula1>
    </dataValidation>
    <dataValidation type="list" imeMode="halfAlpha" allowBlank="1" showInputMessage="1" showErrorMessage="1" error="リストから選択してください" sqref="P347" xr:uid="{0E5C5414-0BAF-4CFD-92A1-0D2142F17F87}">
      <formula1>"○,　"</formula1>
    </dataValidation>
    <dataValidation type="list" imeMode="halfAlpha" allowBlank="1" showInputMessage="1" showErrorMessage="1" error="リストから選択してください" sqref="P348" xr:uid="{2A2614BF-2A5F-4C16-B9D2-53ECD5F2A824}">
      <formula1>"○,　"</formula1>
    </dataValidation>
    <dataValidation type="list" imeMode="halfAlpha" allowBlank="1" showInputMessage="1" showErrorMessage="1" error="リストから選択してください" sqref="P349" xr:uid="{FC6B1A11-6BCE-4995-85C7-9115A791978B}">
      <formula1>"○,　"</formula1>
    </dataValidation>
    <dataValidation type="list" imeMode="halfAlpha" allowBlank="1" showInputMessage="1" showErrorMessage="1" error="リストから選択してください" sqref="P350" xr:uid="{B91D7281-A09F-43C0-8637-813732C3F938}">
      <formula1>"○,　"</formula1>
    </dataValidation>
    <dataValidation type="list" imeMode="halfAlpha" allowBlank="1" showInputMessage="1" showErrorMessage="1" error="リストから選択してください" sqref="P351" xr:uid="{65A55CD2-6D8D-45DF-A604-F6CBE57376DC}">
      <formula1>"○,　"</formula1>
    </dataValidation>
    <dataValidation type="list" imeMode="halfAlpha" allowBlank="1" showInputMessage="1" showErrorMessage="1" error="リストから選択してください" sqref="P352" xr:uid="{0A0987E6-CB61-4BF8-BBE6-30DA73046433}">
      <formula1>"○,　"</formula1>
    </dataValidation>
    <dataValidation type="list" imeMode="halfAlpha" allowBlank="1" showInputMessage="1" showErrorMessage="1" error="リストから選択してください" sqref="P353" xr:uid="{DC0FD37D-235C-44A9-B866-F2EC7035ED3A}">
      <formula1>"○,　"</formula1>
    </dataValidation>
    <dataValidation type="list" imeMode="halfAlpha" allowBlank="1" showInputMessage="1" showErrorMessage="1" error="リストから選択してください" sqref="P354" xr:uid="{1BF3C5B3-4269-4111-B0BD-F8EA5038830E}">
      <formula1>"○,　"</formula1>
    </dataValidation>
    <dataValidation type="list" imeMode="halfAlpha" allowBlank="1" showInputMessage="1" showErrorMessage="1" error="リストから選択してください" sqref="P355" xr:uid="{57E6FCFA-2E2D-4450-BEF6-C1430409E6B4}">
      <formula1>"○,　"</formula1>
    </dataValidation>
    <dataValidation type="list" imeMode="halfAlpha" allowBlank="1" showInputMessage="1" showErrorMessage="1" error="リストから選択してください" sqref="P356" xr:uid="{D6DA59C6-D06A-4DF7-B81D-D707E25ED3DD}">
      <formula1>"○,　"</formula1>
    </dataValidation>
    <dataValidation type="list" imeMode="halfAlpha" allowBlank="1" showInputMessage="1" showErrorMessage="1" error="リストから選択してください" sqref="P357" xr:uid="{AE2F5402-D358-4A20-99A2-FB2998193269}">
      <formula1>"○,　"</formula1>
    </dataValidation>
    <dataValidation type="list" imeMode="halfAlpha" allowBlank="1" showInputMessage="1" showErrorMessage="1" error="リストから選択してください" sqref="P358" xr:uid="{0A93C960-4F6E-41BE-9F64-9CB83AB46684}">
      <formula1>"○,　"</formula1>
    </dataValidation>
    <dataValidation type="list" imeMode="halfAlpha" allowBlank="1" showInputMessage="1" showErrorMessage="1" error="リストから選択してください" sqref="P359" xr:uid="{899B38D5-43D1-4461-BABF-4EF50DB0AECF}">
      <formula1>"○,　"</formula1>
    </dataValidation>
    <dataValidation type="list" imeMode="halfAlpha" allowBlank="1" showInputMessage="1" showErrorMessage="1" error="リストから選択してください" sqref="P360" xr:uid="{697F56C6-B026-41AA-9B91-3E857131943B}">
      <formula1>"○,　"</formula1>
    </dataValidation>
    <dataValidation type="list" imeMode="halfAlpha" allowBlank="1" showInputMessage="1" showErrorMessage="1" error="リストから選択してください" sqref="P361" xr:uid="{8436840C-D905-4D67-B7FD-99D0C6FDDF87}">
      <formula1>"○,　"</formula1>
    </dataValidation>
    <dataValidation type="list" imeMode="halfAlpha" allowBlank="1" showInputMessage="1" showErrorMessage="1" error="リストから選択してください" sqref="P362" xr:uid="{0BECA77E-2730-452E-8CB4-36BFC351EA11}">
      <formula1>"○,　"</formula1>
    </dataValidation>
    <dataValidation type="list" imeMode="halfAlpha" allowBlank="1" showInputMessage="1" showErrorMessage="1" error="リストから選択してください" sqref="P363" xr:uid="{AAA08ABD-09F9-48CB-8052-17D6CBB128BC}">
      <formula1>"○,　"</formula1>
    </dataValidation>
    <dataValidation type="list" imeMode="halfAlpha" allowBlank="1" showInputMessage="1" showErrorMessage="1" error="リストから選択してください" sqref="P364" xr:uid="{D8201F30-C826-4556-B0B7-B9C4BFFEC38C}">
      <formula1>"○,　"</formula1>
    </dataValidation>
    <dataValidation type="list" imeMode="halfAlpha" allowBlank="1" showInputMessage="1" showErrorMessage="1" error="リストから選択してください" sqref="P365" xr:uid="{22C8EB09-2D24-4910-8201-EA5060A2A621}">
      <formula1>"○,　"</formula1>
    </dataValidation>
    <dataValidation type="list" imeMode="halfAlpha" allowBlank="1" showInputMessage="1" showErrorMessage="1" error="リストから選択してください" sqref="P366" xr:uid="{C95AD01E-A95E-4E97-8F0A-5B523D33B046}">
      <formula1>"○,　"</formula1>
    </dataValidation>
    <dataValidation type="list" imeMode="halfAlpha" allowBlank="1" showInputMessage="1" showErrorMessage="1" error="リストから選択してください" sqref="P367" xr:uid="{5D14C7B7-4CF3-4977-8F37-9D07CE935D90}">
      <formula1>"○,　"</formula1>
    </dataValidation>
    <dataValidation type="list" imeMode="halfAlpha" allowBlank="1" showInputMessage="1" showErrorMessage="1" error="リストから選択してください" sqref="P368" xr:uid="{DDFE7895-8CF8-4602-91E5-B952B957E0AC}">
      <formula1>"○,　"</formula1>
    </dataValidation>
    <dataValidation type="list" imeMode="halfAlpha" allowBlank="1" showInputMessage="1" showErrorMessage="1" error="リストから選択してください" sqref="P369" xr:uid="{20E117B5-866B-4C23-99DE-0768F454374D}">
      <formula1>"○,　"</formula1>
    </dataValidation>
    <dataValidation type="list" imeMode="halfAlpha" allowBlank="1" showInputMessage="1" showErrorMessage="1" error="リストから選択してください" sqref="P370" xr:uid="{FC66E873-5407-4D62-B85F-0C08F8135366}">
      <formula1>"○,　"</formula1>
    </dataValidation>
    <dataValidation type="list" imeMode="halfAlpha" allowBlank="1" showInputMessage="1" showErrorMessage="1" error="リストから選択してください" sqref="P371" xr:uid="{C3006B6E-13CE-4B72-950A-889F816BE2BB}">
      <formula1>"○,　"</formula1>
    </dataValidation>
    <dataValidation type="list" imeMode="halfAlpha" allowBlank="1" showInputMessage="1" showErrorMessage="1" error="リストから選択してください" sqref="P372" xr:uid="{0B538902-93E5-4D41-83E1-413C627A95F7}">
      <formula1>"○,　"</formula1>
    </dataValidation>
    <dataValidation type="list" imeMode="halfAlpha" allowBlank="1" showInputMessage="1" showErrorMessage="1" error="リストから選択してください" sqref="P373" xr:uid="{3E959FC8-4FDE-423C-977A-62493CDFA16A}">
      <formula1>"○,　"</formula1>
    </dataValidation>
    <dataValidation type="list" imeMode="halfAlpha" allowBlank="1" showInputMessage="1" showErrorMessage="1" error="リストから選択してください" sqref="P374" xr:uid="{82C9C8E8-A2B3-466E-914E-2D3A6A9A8885}">
      <formula1>"○,　"</formula1>
    </dataValidation>
    <dataValidation type="list" imeMode="halfAlpha" allowBlank="1" showInputMessage="1" showErrorMessage="1" error="リストから選択してください" sqref="P375" xr:uid="{4522B81B-2B9F-46BE-A42C-1203503C6539}">
      <formula1>"○,　"</formula1>
    </dataValidation>
    <dataValidation type="list" imeMode="halfAlpha" allowBlank="1" showInputMessage="1" showErrorMessage="1" error="リストから選択してください" sqref="P376" xr:uid="{16768FC4-1ED2-40BD-94BE-5A7EFD44E40E}">
      <formula1>"○,　"</formula1>
    </dataValidation>
    <dataValidation type="list" imeMode="halfAlpha" allowBlank="1" showInputMessage="1" showErrorMessage="1" error="リストから選択してください" sqref="P377" xr:uid="{E3D51DB1-949F-4B35-B03A-EDF2F7D7A24C}">
      <formula1>"○,　"</formula1>
    </dataValidation>
    <dataValidation type="list" imeMode="halfAlpha" allowBlank="1" showInputMessage="1" showErrorMessage="1" error="リストから選択してください" sqref="P378" xr:uid="{15579EA4-7B4E-4C6F-852A-42E36634174C}">
      <formula1>"○,　"</formula1>
    </dataValidation>
    <dataValidation type="list" imeMode="halfAlpha" allowBlank="1" showInputMessage="1" showErrorMessage="1" error="リストから選択してください" sqref="P379" xr:uid="{281AB23F-4A1B-40D6-89AB-F478725D9A0B}">
      <formula1>"○,　"</formula1>
    </dataValidation>
    <dataValidation type="list" imeMode="halfAlpha" allowBlank="1" showInputMessage="1" showErrorMessage="1" error="リストから選択してください" sqref="P380" xr:uid="{D18E8612-AB76-4D50-AE32-2B75316302B6}">
      <formula1>"○,　"</formula1>
    </dataValidation>
    <dataValidation type="list" imeMode="halfAlpha" allowBlank="1" showInputMessage="1" showErrorMessage="1" error="リストから選択してください" sqref="P381" xr:uid="{CA43A0E8-929D-4000-8AE9-69ECBA6D0C62}">
      <formula1>"○,　"</formula1>
    </dataValidation>
    <dataValidation type="list" imeMode="halfAlpha" allowBlank="1" showInputMessage="1" showErrorMessage="1" error="リストから選択してください" sqref="P382" xr:uid="{5B511B5B-6AE6-4330-923B-04A801B235BE}">
      <formula1>"○,　"</formula1>
    </dataValidation>
    <dataValidation type="list" imeMode="halfAlpha" allowBlank="1" showInputMessage="1" showErrorMessage="1" error="リストから選択してください" sqref="P383" xr:uid="{21F3B8E8-EC6B-4062-91EE-F0F30E30B71B}">
      <formula1>"○,　"</formula1>
    </dataValidation>
    <dataValidation type="list" imeMode="halfAlpha" allowBlank="1" showInputMessage="1" showErrorMessage="1" error="リストから選択してください" sqref="P384" xr:uid="{1CCA3FBA-20EE-4CDA-9032-8D97A256C692}">
      <formula1>"○,　"</formula1>
    </dataValidation>
    <dataValidation type="list" imeMode="halfAlpha" allowBlank="1" showInputMessage="1" showErrorMessage="1" error="リストから選択してください" sqref="P385" xr:uid="{DD3C01CB-9215-49B5-BAF9-DA58733A4EDE}">
      <formula1>"○,　"</formula1>
    </dataValidation>
    <dataValidation type="list" imeMode="halfAlpha" allowBlank="1" showInputMessage="1" showErrorMessage="1" error="リストから選択してください" sqref="P386" xr:uid="{CCFECCAA-9305-4A37-8798-1C79085AA630}">
      <formula1>"○,　"</formula1>
    </dataValidation>
    <dataValidation type="list" imeMode="halfAlpha" allowBlank="1" showInputMessage="1" showErrorMessage="1" error="リストから選択してください" sqref="P387" xr:uid="{523A9025-C965-4CF0-90E5-7E6292ACE5F4}">
      <formula1>"○,　"</formula1>
    </dataValidation>
    <dataValidation type="list" imeMode="halfAlpha" allowBlank="1" showInputMessage="1" showErrorMessage="1" error="リストから選択してください" sqref="P388" xr:uid="{301491C1-9BD3-4523-92D2-4B3E76B414FC}">
      <formula1>"○,　"</formula1>
    </dataValidation>
    <dataValidation type="list" imeMode="halfAlpha" allowBlank="1" showInputMessage="1" showErrorMessage="1" error="リストから選択してください" sqref="P389" xr:uid="{4EFAF261-5D98-468A-990E-BC3E915B4C02}">
      <formula1>"○,　"</formula1>
    </dataValidation>
    <dataValidation type="list" imeMode="halfAlpha" allowBlank="1" showInputMessage="1" showErrorMessage="1" error="リストから選択してください" sqref="P390" xr:uid="{5E1ACD3F-51C8-4AC3-A806-7260E8F6D4B0}">
      <formula1>"○,　"</formula1>
    </dataValidation>
    <dataValidation type="list" imeMode="halfAlpha" allowBlank="1" showInputMessage="1" showErrorMessage="1" error="リストから選択してください" sqref="P391" xr:uid="{4145D457-AC59-4ADE-B942-0250624A336C}">
      <formula1>"○,　"</formula1>
    </dataValidation>
    <dataValidation type="list" imeMode="halfAlpha" allowBlank="1" showInputMessage="1" showErrorMessage="1" error="リストから選択してください" sqref="P392" xr:uid="{3D165579-FD9A-40B0-B7ED-47B6205C79F5}">
      <formula1>"○,　"</formula1>
    </dataValidation>
    <dataValidation type="list" imeMode="halfAlpha" allowBlank="1" showInputMessage="1" showErrorMessage="1" error="リストから選択してください" sqref="P393" xr:uid="{F012A9D4-5B2A-4EC0-8D1C-90745B1F05E9}">
      <formula1>"○,　"</formula1>
    </dataValidation>
    <dataValidation type="list" imeMode="halfAlpha" allowBlank="1" showInputMessage="1" showErrorMessage="1" error="リストから選択してください" sqref="P394" xr:uid="{06AFBDE7-E465-4EA3-91AF-EC9F2F99287E}">
      <formula1>"○,　"</formula1>
    </dataValidation>
    <dataValidation type="list" imeMode="halfAlpha" allowBlank="1" showInputMessage="1" showErrorMessage="1" error="リストから選択してください" sqref="P395" xr:uid="{8DAB3BDF-61D6-4E26-A6A8-BDD52AC49938}">
      <formula1>"○,　"</formula1>
    </dataValidation>
    <dataValidation type="list" imeMode="halfAlpha" allowBlank="1" showInputMessage="1" showErrorMessage="1" error="リストから選択してください" sqref="P396" xr:uid="{9966E3D9-FDF3-4DAB-B2B2-7F5E8CC2D2B2}">
      <formula1>"○,　"</formula1>
    </dataValidation>
    <dataValidation type="list" imeMode="halfAlpha" allowBlank="1" showInputMessage="1" showErrorMessage="1" error="リストから選択してください" sqref="P397" xr:uid="{19763739-1156-482E-9D3C-8773BFCDD321}">
      <formula1>"○,　"</formula1>
    </dataValidation>
    <dataValidation type="list" imeMode="halfAlpha" allowBlank="1" showInputMessage="1" showErrorMessage="1" error="リストから選択してください" sqref="P398" xr:uid="{DA84CC43-CEDC-4D41-B173-5F103F598194}">
      <formula1>"○,　"</formula1>
    </dataValidation>
    <dataValidation type="list" imeMode="halfAlpha" allowBlank="1" showInputMessage="1" showErrorMessage="1" error="リストから選択してください" sqref="P399" xr:uid="{1464EFC1-A318-4336-8B03-83BF411973DE}">
      <formula1>"○,　"</formula1>
    </dataValidation>
    <dataValidation type="list" imeMode="halfAlpha" allowBlank="1" showInputMessage="1" showErrorMessage="1" error="リストから選択してください" sqref="P400" xr:uid="{47225514-420D-4299-AE1C-9B359A59D964}">
      <formula1>"○,　"</formula1>
    </dataValidation>
    <dataValidation type="list" imeMode="halfAlpha" allowBlank="1" showInputMessage="1" showErrorMessage="1" error="リストから選択してください" sqref="P401" xr:uid="{A59E4466-E8A1-46A7-A175-DE874EEE566A}">
      <formula1>"○,　"</formula1>
    </dataValidation>
    <dataValidation type="list" imeMode="halfAlpha" allowBlank="1" showInputMessage="1" showErrorMessage="1" error="リストから選択してください" sqref="P402" xr:uid="{036E6578-0E05-46DA-ABCC-64FEB8A8377B}">
      <formula1>"○,　"</formula1>
    </dataValidation>
    <dataValidation type="list" imeMode="halfAlpha" allowBlank="1" showInputMessage="1" showErrorMessage="1" error="リストから選択してください" sqref="P403" xr:uid="{DCC01F40-9317-4927-88EF-55346283E63F}">
      <formula1>"○,　"</formula1>
    </dataValidation>
    <dataValidation type="list" imeMode="halfAlpha" allowBlank="1" showInputMessage="1" showErrorMessage="1" error="リストから選択してください" sqref="P404" xr:uid="{FE39900D-A64C-4857-95A7-D44B22E9ACC9}">
      <formula1>"○,　"</formula1>
    </dataValidation>
    <dataValidation type="list" imeMode="halfAlpha" allowBlank="1" showInputMessage="1" showErrorMessage="1" error="リストから選択してください" sqref="P405" xr:uid="{7454186C-0EC5-40CA-8681-0F952727326E}">
      <formula1>"○,　"</formula1>
    </dataValidation>
    <dataValidation type="list" imeMode="halfAlpha" allowBlank="1" showInputMessage="1" showErrorMessage="1" error="リストから選択してください" sqref="P406" xr:uid="{A899B7A6-123B-4BEE-A921-EA286D69BF28}">
      <formula1>"○,　"</formula1>
    </dataValidation>
    <dataValidation type="list" imeMode="halfAlpha" allowBlank="1" showInputMessage="1" showErrorMessage="1" error="リストから選択してください" sqref="P407" xr:uid="{C6687280-1B7E-497B-AB97-36C9A0A677AB}">
      <formula1>"○,　"</formula1>
    </dataValidation>
    <dataValidation type="list" imeMode="halfAlpha" allowBlank="1" showInputMessage="1" showErrorMessage="1" error="リストから選択してください" sqref="P408" xr:uid="{C22AC252-1B11-47E2-ACB4-EC448B6E1531}">
      <formula1>"○,　"</formula1>
    </dataValidation>
    <dataValidation type="list" imeMode="halfAlpha" allowBlank="1" showInputMessage="1" showErrorMessage="1" error="リストから選択してください" sqref="P409" xr:uid="{C1C541DD-CF2E-4600-8DC6-5ABABF940077}">
      <formula1>"○,　"</formula1>
    </dataValidation>
    <dataValidation type="list" imeMode="halfAlpha" allowBlank="1" showInputMessage="1" showErrorMessage="1" error="リストから選択してください" sqref="P410" xr:uid="{3018EFD9-FB5E-4AD3-883A-3E71FD921A8D}">
      <formula1>"○,　"</formula1>
    </dataValidation>
    <dataValidation type="list" imeMode="halfAlpha" allowBlank="1" showInputMessage="1" showErrorMessage="1" error="リストから選択してください" sqref="P411" xr:uid="{60913A4F-D093-4F1C-949E-DB79E2DED0F9}">
      <formula1>"○,　"</formula1>
    </dataValidation>
    <dataValidation type="list" imeMode="halfAlpha" allowBlank="1" showInputMessage="1" showErrorMessage="1" error="リストから選択してください" sqref="P412" xr:uid="{13B86597-C0CF-4607-9AA7-0C3ADC8A06C1}">
      <formula1>"○,　"</formula1>
    </dataValidation>
    <dataValidation type="list" imeMode="halfAlpha" allowBlank="1" showInputMessage="1" showErrorMessage="1" error="リストから選択してください" sqref="P413" xr:uid="{247B9633-D07D-4B0E-B566-544606E87A8C}">
      <formula1>"○,　"</formula1>
    </dataValidation>
    <dataValidation type="list" imeMode="halfAlpha" allowBlank="1" showInputMessage="1" showErrorMessage="1" error="リストから選択してください" sqref="P414" xr:uid="{AB24AECB-210D-4773-B5E0-B054B7AFC25F}">
      <formula1>"○,　"</formula1>
    </dataValidation>
    <dataValidation type="list" imeMode="halfAlpha" allowBlank="1" showInputMessage="1" showErrorMessage="1" error="リストから選択してください" sqref="P415" xr:uid="{DDB96981-681F-49F0-B1FF-E2A3F532475C}">
      <formula1>"○,　"</formula1>
    </dataValidation>
    <dataValidation type="list" imeMode="halfAlpha" allowBlank="1" showInputMessage="1" showErrorMessage="1" error="リストから選択してください" sqref="P416" xr:uid="{AB06FC4F-D978-4A00-BC88-A577B68B45C3}">
      <formula1>"○,　"</formula1>
    </dataValidation>
    <dataValidation type="list" imeMode="halfAlpha" allowBlank="1" showInputMessage="1" showErrorMessage="1" error="リストから選択してください" sqref="P417" xr:uid="{898465E2-59C5-484C-BE0B-C94A85E15662}">
      <formula1>"○,　"</formula1>
    </dataValidation>
    <dataValidation type="list" imeMode="halfAlpha" allowBlank="1" showInputMessage="1" showErrorMessage="1" error="リストから選択してください" sqref="P418" xr:uid="{AF3E04BE-7866-4642-8903-8808B34630C3}">
      <formula1>"○,　"</formula1>
    </dataValidation>
    <dataValidation type="list" imeMode="halfAlpha" allowBlank="1" showInputMessage="1" showErrorMessage="1" error="リストから選択してください" sqref="P419" xr:uid="{86AC111E-33B1-40D1-A726-A4D9C312F2D4}">
      <formula1>"○,　"</formula1>
    </dataValidation>
    <dataValidation type="list" imeMode="halfAlpha" allowBlank="1" showInputMessage="1" showErrorMessage="1" error="リストから選択してください" sqref="P420" xr:uid="{CE82B8AC-CAF2-4E61-9C4D-A15CA74B1B08}">
      <formula1>"○,　"</formula1>
    </dataValidation>
    <dataValidation type="list" imeMode="halfAlpha" allowBlank="1" showInputMessage="1" showErrorMessage="1" error="リストから選択してください" sqref="P421" xr:uid="{42F4B130-F71E-4FDC-86CD-20AD8FA5C1E7}">
      <formula1>"○,　"</formula1>
    </dataValidation>
    <dataValidation type="list" imeMode="halfAlpha" allowBlank="1" showInputMessage="1" showErrorMessage="1" error="リストから選択してください" sqref="P422" xr:uid="{2EFD2AED-9D9E-4116-86B1-17F01EFD358B}">
      <formula1>"○,　"</formula1>
    </dataValidation>
    <dataValidation type="list" imeMode="halfAlpha" allowBlank="1" showInputMessage="1" showErrorMessage="1" error="リストから選択してください" sqref="P423" xr:uid="{CE8225E9-AA4F-4674-AE5A-70E6C9E31F5D}">
      <formula1>"○,　"</formula1>
    </dataValidation>
    <dataValidation type="list" imeMode="halfAlpha" allowBlank="1" showInputMessage="1" showErrorMessage="1" error="リストから選択してください" sqref="P424" xr:uid="{22AF544D-27E0-433C-BE81-584A9320075C}">
      <formula1>"○,　"</formula1>
    </dataValidation>
    <dataValidation type="list" imeMode="halfAlpha" allowBlank="1" showInputMessage="1" showErrorMessage="1" error="リストから選択してください" sqref="P425" xr:uid="{9E8B4AB1-7EA6-4167-9A8A-8D344D3BEEE4}">
      <formula1>"○,　"</formula1>
    </dataValidation>
    <dataValidation type="list" imeMode="halfAlpha" allowBlank="1" showInputMessage="1" showErrorMessage="1" error="リストから選択してください" sqref="P426" xr:uid="{2DDC4E2A-A714-420F-B9FC-BADD998AA83E}">
      <formula1>"○,　"</formula1>
    </dataValidation>
    <dataValidation type="list" imeMode="halfAlpha" allowBlank="1" showInputMessage="1" showErrorMessage="1" error="リストから選択してください" sqref="P427" xr:uid="{5EBE5F0C-F284-4EDD-99A8-613AF1493F18}">
      <formula1>"○,　"</formula1>
    </dataValidation>
    <dataValidation type="list" imeMode="halfAlpha" allowBlank="1" showInputMessage="1" showErrorMessage="1" error="リストから選択してください" sqref="P428" xr:uid="{02FC11FD-393C-423B-9540-5E8C9A8632B9}">
      <formula1>"○,　"</formula1>
    </dataValidation>
    <dataValidation type="list" imeMode="halfAlpha" allowBlank="1" showInputMessage="1" showErrorMessage="1" error="リストから選択してください" sqref="P429" xr:uid="{8C5E1653-B678-450D-A72B-0014D4E46720}">
      <formula1>"○,　"</formula1>
    </dataValidation>
    <dataValidation type="list" imeMode="halfAlpha" allowBlank="1" showInputMessage="1" showErrorMessage="1" error="リストから選択してください" sqref="P430" xr:uid="{55DC553D-8872-42FB-A31E-C64F6F226B5A}">
      <formula1>"○,　"</formula1>
    </dataValidation>
    <dataValidation type="list" imeMode="halfAlpha" allowBlank="1" showInputMessage="1" showErrorMessage="1" error="リストから選択してください" sqref="P431" xr:uid="{91BE4A31-2D7A-4F9A-9998-6FD6C0BD3329}">
      <formula1>"○,　"</formula1>
    </dataValidation>
    <dataValidation type="list" imeMode="halfAlpha" allowBlank="1" showInputMessage="1" showErrorMessage="1" error="リストから選択してください" sqref="P432" xr:uid="{DC2F6571-C052-49D1-AD78-C572AE797B81}">
      <formula1>"○,　"</formula1>
    </dataValidation>
    <dataValidation type="list" imeMode="halfAlpha" allowBlank="1" showInputMessage="1" showErrorMessage="1" error="リストから選択してください" sqref="P433" xr:uid="{887CA003-68FD-4474-B9BD-06AB21C1416F}">
      <formula1>"○,　"</formula1>
    </dataValidation>
    <dataValidation type="list" imeMode="halfAlpha" allowBlank="1" showInputMessage="1" showErrorMessage="1" error="リストから選択してください" sqref="P434" xr:uid="{BE48C73B-E7B6-4E86-B536-0FBD4E31594A}">
      <formula1>"○,　"</formula1>
    </dataValidation>
    <dataValidation type="list" imeMode="halfAlpha" allowBlank="1" showInputMessage="1" showErrorMessage="1" error="リストから選択してください" sqref="P435" xr:uid="{1FF04E94-1250-4D71-9CA5-E9184BA6ED93}">
      <formula1>"○,　"</formula1>
    </dataValidation>
    <dataValidation type="list" imeMode="halfAlpha" allowBlank="1" showInputMessage="1" showErrorMessage="1" error="リストから選択してください" sqref="P436" xr:uid="{8854F740-839A-4304-9537-16318027B618}">
      <formula1>"○,　"</formula1>
    </dataValidation>
    <dataValidation type="list" imeMode="halfAlpha" allowBlank="1" showInputMessage="1" showErrorMessage="1" error="リストから選択してください" sqref="P437" xr:uid="{244D0902-6C95-45CA-AE2F-AF265C0EDA30}">
      <formula1>"○,　"</formula1>
    </dataValidation>
    <dataValidation type="list" imeMode="halfAlpha" allowBlank="1" showInputMessage="1" showErrorMessage="1" error="リストから選択してください" sqref="P438" xr:uid="{00C1F615-F4DA-44F6-9AFD-937C7297132F}">
      <formula1>"○,　"</formula1>
    </dataValidation>
    <dataValidation type="list" imeMode="halfAlpha" allowBlank="1" showInputMessage="1" showErrorMessage="1" error="リストから選択してください" sqref="P439" xr:uid="{B25809B6-E715-4AE0-8108-610232F669F8}">
      <formula1>"○,　"</formula1>
    </dataValidation>
    <dataValidation type="list" imeMode="halfAlpha" allowBlank="1" showInputMessage="1" showErrorMessage="1" error="リストから選択してください" sqref="P440" xr:uid="{42D6CE73-2110-4BAE-BAAC-B5D1B34A8A21}">
      <formula1>"○,　"</formula1>
    </dataValidation>
    <dataValidation type="list" imeMode="halfAlpha" allowBlank="1" showInputMessage="1" showErrorMessage="1" error="リストから選択してください" sqref="P441" xr:uid="{510FBA9F-9ADD-47BB-AEED-107C2BF4F9B5}">
      <formula1>"○,　"</formula1>
    </dataValidation>
    <dataValidation type="list" imeMode="halfAlpha" allowBlank="1" showInputMessage="1" showErrorMessage="1" error="リストから選択してください" sqref="P442" xr:uid="{E56034A1-748D-4FC2-B8B3-6E399B477C31}">
      <formula1>"○,　"</formula1>
    </dataValidation>
    <dataValidation type="list" imeMode="halfAlpha" allowBlank="1" showInputMessage="1" showErrorMessage="1" error="リストから選択してください" sqref="P443" xr:uid="{A4609CAF-2590-44E9-85DF-2D932C241CE9}">
      <formula1>"○,　"</formula1>
    </dataValidation>
    <dataValidation type="list" imeMode="halfAlpha" allowBlank="1" showInputMessage="1" showErrorMessage="1" error="リストから選択してください" sqref="P444" xr:uid="{7106094F-0DE2-4AD7-BE3D-10A443111936}">
      <formula1>"○,　"</formula1>
    </dataValidation>
    <dataValidation type="list" imeMode="halfAlpha" allowBlank="1" showInputMessage="1" showErrorMessage="1" error="リストから選択してください" sqref="P445" xr:uid="{6E9C6744-31DC-42DD-ABBE-D598562AD78B}">
      <formula1>"○,　"</formula1>
    </dataValidation>
    <dataValidation type="list" imeMode="halfAlpha" allowBlank="1" showInputMessage="1" showErrorMessage="1" error="リストから選択してください" sqref="P446" xr:uid="{46F7B5CB-C685-409F-8B4C-20F887B3742B}">
      <formula1>"○,　"</formula1>
    </dataValidation>
    <dataValidation type="list" imeMode="halfAlpha" allowBlank="1" showInputMessage="1" showErrorMessage="1" error="リストから選択してください" sqref="P447" xr:uid="{25950DD7-F98F-4E18-AD32-A6F75456C47F}">
      <formula1>"○,　"</formula1>
    </dataValidation>
    <dataValidation type="list" imeMode="halfAlpha" allowBlank="1" showInputMessage="1" showErrorMessage="1" error="リストから選択してください" sqref="P448" xr:uid="{F2042560-AEBB-4790-BA29-C76AB929F689}">
      <formula1>"○,　"</formula1>
    </dataValidation>
    <dataValidation type="list" imeMode="halfAlpha" allowBlank="1" showInputMessage="1" showErrorMessage="1" error="リストから選択してください" sqref="P449" xr:uid="{DCCCDA49-DB99-4E22-8133-9B0487007C90}">
      <formula1>"○,　"</formula1>
    </dataValidation>
    <dataValidation type="list" imeMode="halfAlpha" allowBlank="1" showInputMessage="1" showErrorMessage="1" error="リストから選択してください" sqref="P450" xr:uid="{88231034-4494-4EA6-937A-4D07D9F1D93E}">
      <formula1>"○,　"</formula1>
    </dataValidation>
    <dataValidation type="list" imeMode="halfAlpha" allowBlank="1" showInputMessage="1" showErrorMessage="1" error="リストから選択してください" sqref="P451" xr:uid="{1DE8D4C7-0137-41EB-B9BF-1864C06E9DCE}">
      <formula1>"○,　"</formula1>
    </dataValidation>
    <dataValidation type="list" imeMode="halfAlpha" allowBlank="1" showInputMessage="1" showErrorMessage="1" error="リストから選択してください" sqref="P452" xr:uid="{7DAC040F-035D-43CE-AA76-FF760D7DDA05}">
      <formula1>"○,　"</formula1>
    </dataValidation>
    <dataValidation type="list" imeMode="halfAlpha" allowBlank="1" showInputMessage="1" showErrorMessage="1" error="リストから選択してください" sqref="P453" xr:uid="{26605941-CDF6-411C-98C8-EC69AF88F664}">
      <formula1>"○,　"</formula1>
    </dataValidation>
    <dataValidation type="list" imeMode="halfAlpha" allowBlank="1" showInputMessage="1" showErrorMessage="1" error="リストから選択してください" sqref="P454" xr:uid="{8581C5FA-472C-4D7B-B289-01D48A28013F}">
      <formula1>"○,　"</formula1>
    </dataValidation>
    <dataValidation type="list" imeMode="halfAlpha" allowBlank="1" showInputMessage="1" showErrorMessage="1" error="リストから選択してください" sqref="P455" xr:uid="{24698FCD-8303-4229-B485-C2DBA5A7BF32}">
      <formula1>"○,　"</formula1>
    </dataValidation>
    <dataValidation type="list" imeMode="halfAlpha" allowBlank="1" showInputMessage="1" showErrorMessage="1" error="リストから選択してください" sqref="P456" xr:uid="{6C063298-9ECF-4A6B-96A3-5BDF6EC51B26}">
      <formula1>"○,　"</formula1>
    </dataValidation>
    <dataValidation type="list" imeMode="halfAlpha" allowBlank="1" showInputMessage="1" showErrorMessage="1" error="リストから選択してください" sqref="P457" xr:uid="{6B83B643-B694-44C7-AA0A-516661A492C0}">
      <formula1>"○,　"</formula1>
    </dataValidation>
    <dataValidation type="list" imeMode="halfAlpha" allowBlank="1" showInputMessage="1" showErrorMessage="1" error="リストから選択してください" sqref="P458" xr:uid="{24C0D34C-6A88-40FB-9E2E-87ECAB6382D4}">
      <formula1>"○,　"</formula1>
    </dataValidation>
    <dataValidation type="list" imeMode="halfAlpha" allowBlank="1" showInputMessage="1" showErrorMessage="1" error="リストから選択してください" sqref="P459" xr:uid="{AE4F3832-D430-407A-A01F-495DCE6C856D}">
      <formula1>"○,　"</formula1>
    </dataValidation>
    <dataValidation type="list" imeMode="halfAlpha" allowBlank="1" showInputMessage="1" showErrorMessage="1" error="リストから選択してください" sqref="P460" xr:uid="{8B7F8850-5A68-4F2B-9247-A7A7038AC80E}">
      <formula1>"○,　"</formula1>
    </dataValidation>
    <dataValidation type="list" imeMode="halfAlpha" allowBlank="1" showInputMessage="1" showErrorMessage="1" error="リストから選択してください" sqref="P461" xr:uid="{7B5A436E-F415-4E5F-97A5-A2F52D1E4F2D}">
      <formula1>"○,　"</formula1>
    </dataValidation>
    <dataValidation type="list" imeMode="halfAlpha" allowBlank="1" showInputMessage="1" showErrorMessage="1" error="リストから選択してください" sqref="P462" xr:uid="{EE457713-6209-4032-BD36-ABE797F6D7ED}">
      <formula1>"○,　"</formula1>
    </dataValidation>
    <dataValidation type="list" imeMode="halfAlpha" allowBlank="1" showInputMessage="1" showErrorMessage="1" error="リストから選択してください" sqref="P463" xr:uid="{EA1084DA-3C72-4EEF-9ADB-11358E846D1D}">
      <formula1>"○,　"</formula1>
    </dataValidation>
    <dataValidation type="list" imeMode="halfAlpha" allowBlank="1" showInputMessage="1" showErrorMessage="1" error="リストから選択してください" sqref="P464" xr:uid="{5D12D906-7F8F-42ED-ADCE-927D214D64D1}">
      <formula1>"○,　"</formula1>
    </dataValidation>
    <dataValidation type="list" imeMode="halfAlpha" allowBlank="1" showInputMessage="1" showErrorMessage="1" error="リストから選択してください" sqref="P465" xr:uid="{8437DC7A-2AB9-4C00-B86D-B49C8289DC19}">
      <formula1>"○,　"</formula1>
    </dataValidation>
    <dataValidation type="list" imeMode="halfAlpha" allowBlank="1" showInputMessage="1" showErrorMessage="1" error="リストから選択してください" sqref="P466" xr:uid="{705128A7-1FB6-45AC-8035-D0EBA71FE262}">
      <formula1>"○,　"</formula1>
    </dataValidation>
    <dataValidation type="list" imeMode="halfAlpha" allowBlank="1" showInputMessage="1" showErrorMessage="1" error="リストから選択してください" sqref="P467" xr:uid="{0DD87A54-9CC4-4394-AD08-E4D9C7FFEA40}">
      <formula1>"○,　"</formula1>
    </dataValidation>
    <dataValidation type="list" imeMode="halfAlpha" allowBlank="1" showInputMessage="1" showErrorMessage="1" error="リストから選択してください" sqref="P468" xr:uid="{C2D966F7-91A9-4084-B9ED-FFE468AF13F9}">
      <formula1>"○,　"</formula1>
    </dataValidation>
    <dataValidation type="list" imeMode="halfAlpha" allowBlank="1" showInputMessage="1" showErrorMessage="1" error="リストから選択してください" sqref="P469" xr:uid="{A3D3B209-8D8F-46B8-A5C7-89EA349AE5EE}">
      <formula1>"○,　"</formula1>
    </dataValidation>
    <dataValidation type="list" imeMode="halfAlpha" allowBlank="1" showInputMessage="1" showErrorMessage="1" error="リストから選択してください" sqref="P470" xr:uid="{A877FA81-8FAE-418F-8830-96B37C611AD8}">
      <formula1>"○,　"</formula1>
    </dataValidation>
    <dataValidation type="list" imeMode="halfAlpha" allowBlank="1" showInputMessage="1" showErrorMessage="1" error="リストから選択してください" sqref="P471" xr:uid="{D5C4C97E-6DBE-4B7D-836F-66FE8DC51077}">
      <formula1>"○,　"</formula1>
    </dataValidation>
    <dataValidation type="list" imeMode="halfAlpha" allowBlank="1" showInputMessage="1" showErrorMessage="1" error="リストから選択してください" sqref="P472" xr:uid="{E3511BBA-DFB3-4EA9-8D84-99009074A79F}">
      <formula1>"○,　"</formula1>
    </dataValidation>
    <dataValidation type="list" imeMode="halfAlpha" allowBlank="1" showInputMessage="1" showErrorMessage="1" error="リストから選択してください" sqref="P473" xr:uid="{E985655A-33F8-4EB2-B8AB-BEB0DAFEF596}">
      <formula1>"○,　"</formula1>
    </dataValidation>
    <dataValidation type="list" imeMode="halfAlpha" allowBlank="1" showInputMessage="1" showErrorMessage="1" error="リストから選択してください" sqref="P474" xr:uid="{9A500122-8F86-4021-A70E-FCBB31C9A34E}">
      <formula1>"○,　"</formula1>
    </dataValidation>
    <dataValidation type="list" imeMode="halfAlpha" allowBlank="1" showInputMessage="1" showErrorMessage="1" error="リストから選択してください" sqref="P475" xr:uid="{19B5EC81-4E88-44BF-A913-3AF8294CA6B4}">
      <formula1>"○,　"</formula1>
    </dataValidation>
    <dataValidation type="list" imeMode="halfAlpha" allowBlank="1" showInputMessage="1" showErrorMessage="1" error="リストから選択してください" sqref="P476" xr:uid="{F5B49B11-7326-4611-A5C8-47A415BB7F20}">
      <formula1>"○,　"</formula1>
    </dataValidation>
    <dataValidation type="list" imeMode="halfAlpha" allowBlank="1" showInputMessage="1" showErrorMessage="1" error="リストから選択してください" sqref="P477" xr:uid="{022FDC5D-E9A5-4BD0-B3D9-EB1D56FE5A67}">
      <formula1>"○,　"</formula1>
    </dataValidation>
    <dataValidation type="list" imeMode="halfAlpha" allowBlank="1" showInputMessage="1" showErrorMessage="1" error="リストから選択してください" sqref="P478" xr:uid="{365AE713-9E3C-4E73-AFF3-67C3DA31684A}">
      <formula1>"○,　"</formula1>
    </dataValidation>
    <dataValidation type="list" imeMode="halfAlpha" allowBlank="1" showInputMessage="1" showErrorMessage="1" error="リストから選択してください" sqref="P479" xr:uid="{01FFDFD0-B01F-4F91-8E29-F0178690F31A}">
      <formula1>"○,　"</formula1>
    </dataValidation>
    <dataValidation type="list" imeMode="halfAlpha" allowBlank="1" showInputMessage="1" showErrorMessage="1" error="リストから選択してください" sqref="P480" xr:uid="{48417AB5-963A-48C4-BAF0-85B1BE14000E}">
      <formula1>"○,　"</formula1>
    </dataValidation>
    <dataValidation type="list" imeMode="halfAlpha" allowBlank="1" showInputMessage="1" showErrorMessage="1" error="リストから選択してください" sqref="P481" xr:uid="{D891DF37-6FDA-464E-88FB-CCA50B6BE6DC}">
      <formula1>"○,　"</formula1>
    </dataValidation>
    <dataValidation type="list" imeMode="halfAlpha" allowBlank="1" showInputMessage="1" showErrorMessage="1" error="リストから選択してください" sqref="P482" xr:uid="{34FCC9D2-2A40-440D-B3EC-2B32A9C1DA83}">
      <formula1>"○,　"</formula1>
    </dataValidation>
    <dataValidation type="list" imeMode="halfAlpha" allowBlank="1" showInputMessage="1" showErrorMessage="1" error="リストから選択してください" sqref="P483" xr:uid="{AEE53873-BE97-46D8-9CE6-29D65896D227}">
      <formula1>"○,　"</formula1>
    </dataValidation>
    <dataValidation type="list" imeMode="halfAlpha" allowBlank="1" showInputMessage="1" showErrorMessage="1" error="リストから選択してください" sqref="P484" xr:uid="{8795D440-F52F-4976-A5C7-688FEA1FD467}">
      <formula1>"○,　"</formula1>
    </dataValidation>
    <dataValidation type="list" imeMode="halfAlpha" allowBlank="1" showInputMessage="1" showErrorMessage="1" error="リストから選択してください" sqref="P485" xr:uid="{3215A6CD-7D6D-4904-8E00-291EF0BAFD8F}">
      <formula1>"○,　"</formula1>
    </dataValidation>
    <dataValidation type="list" imeMode="halfAlpha" allowBlank="1" showInputMessage="1" showErrorMessage="1" error="リストから選択してください" sqref="P486" xr:uid="{A175E4E4-3419-4E96-8AEB-7CB5C7E1B25D}">
      <formula1>"○,　"</formula1>
    </dataValidation>
    <dataValidation type="list" imeMode="halfAlpha" allowBlank="1" showInputMessage="1" showErrorMessage="1" error="リストから選択してください" sqref="P487" xr:uid="{724582BE-A04B-4B39-99CC-709907656B17}">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7"/>
  <sheetViews>
    <sheetView zoomScaleNormal="100" workbookViewId="0"/>
  </sheetViews>
  <sheetFormatPr defaultColWidth="9" defaultRowHeight="13.5" x14ac:dyDescent="0.15"/>
  <cols>
    <col min="1" max="1" width="17.25" style="75" customWidth="1"/>
    <col min="2" max="16384" width="9" style="75"/>
  </cols>
  <sheetData>
    <row r="1" spans="1:1" x14ac:dyDescent="0.15">
      <c r="A1" s="7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75" t="str">
        <f>"@神奈川県@和歌山県@鹿児島県@"</f>
        <v>@神奈川県@和歌山県@鹿児島県@</v>
      </c>
    </row>
    <row r="3" spans="1:1" x14ac:dyDescent="0.15">
      <c r="A3" s="75" t="s">
        <v>498</v>
      </c>
    </row>
    <row r="4" spans="1:1" x14ac:dyDescent="0.15">
      <c r="A4" s="75" t="s">
        <v>499</v>
      </c>
    </row>
    <row r="11" spans="1:1" x14ac:dyDescent="0.15">
      <c r="A11" s="75" t="s">
        <v>426</v>
      </c>
    </row>
    <row r="12" spans="1:1" x14ac:dyDescent="0.15">
      <c r="A12" s="75" t="s">
        <v>427</v>
      </c>
    </row>
    <row r="13" spans="1:1" x14ac:dyDescent="0.15">
      <c r="A13" s="75" t="s">
        <v>428</v>
      </c>
    </row>
    <row r="14" spans="1:1" x14ac:dyDescent="0.15">
      <c r="A14" s="75" t="s">
        <v>429</v>
      </c>
    </row>
    <row r="15" spans="1:1" x14ac:dyDescent="0.15">
      <c r="A15" s="75" t="s">
        <v>430</v>
      </c>
    </row>
    <row r="16" spans="1:1" x14ac:dyDescent="0.15">
      <c r="A16" s="75" t="s">
        <v>431</v>
      </c>
    </row>
    <row r="17" spans="1:1" x14ac:dyDescent="0.15">
      <c r="A17" s="75" t="s">
        <v>432</v>
      </c>
    </row>
    <row r="18" spans="1:1" x14ac:dyDescent="0.15">
      <c r="A18" s="75" t="s">
        <v>433</v>
      </c>
    </row>
    <row r="19" spans="1:1" x14ac:dyDescent="0.15">
      <c r="A19" s="75" t="s">
        <v>434</v>
      </c>
    </row>
    <row r="20" spans="1:1" x14ac:dyDescent="0.15">
      <c r="A20" s="75" t="s">
        <v>435</v>
      </c>
    </row>
    <row r="21" spans="1:1" x14ac:dyDescent="0.15">
      <c r="A21" s="75" t="s">
        <v>436</v>
      </c>
    </row>
    <row r="22" spans="1:1" x14ac:dyDescent="0.15">
      <c r="A22" s="75" t="s">
        <v>437</v>
      </c>
    </row>
    <row r="23" spans="1:1" x14ac:dyDescent="0.15">
      <c r="A23" s="75" t="s">
        <v>438</v>
      </c>
    </row>
    <row r="24" spans="1:1" x14ac:dyDescent="0.15">
      <c r="A24" s="75" t="s">
        <v>439</v>
      </c>
    </row>
    <row r="25" spans="1:1" x14ac:dyDescent="0.15">
      <c r="A25" s="75" t="s">
        <v>440</v>
      </c>
    </row>
    <row r="26" spans="1:1" x14ac:dyDescent="0.15">
      <c r="A26" s="75" t="s">
        <v>441</v>
      </c>
    </row>
    <row r="27" spans="1:1" x14ac:dyDescent="0.15">
      <c r="A27" s="75" t="s">
        <v>442</v>
      </c>
    </row>
    <row r="28" spans="1:1" x14ac:dyDescent="0.15">
      <c r="A28" s="75" t="s">
        <v>443</v>
      </c>
    </row>
    <row r="29" spans="1:1" x14ac:dyDescent="0.15">
      <c r="A29" s="75" t="s">
        <v>444</v>
      </c>
    </row>
    <row r="30" spans="1:1" x14ac:dyDescent="0.15">
      <c r="A30" s="75" t="s">
        <v>445</v>
      </c>
    </row>
    <row r="31" spans="1:1" x14ac:dyDescent="0.15">
      <c r="A31" s="75" t="s">
        <v>446</v>
      </c>
    </row>
    <row r="32" spans="1:1" x14ac:dyDescent="0.15">
      <c r="A32" s="75" t="s">
        <v>447</v>
      </c>
    </row>
    <row r="33" spans="1:1" x14ac:dyDescent="0.15">
      <c r="A33" s="75" t="s">
        <v>448</v>
      </c>
    </row>
    <row r="34" spans="1:1" x14ac:dyDescent="0.15">
      <c r="A34" s="75" t="s">
        <v>449</v>
      </c>
    </row>
    <row r="35" spans="1:1" x14ac:dyDescent="0.15">
      <c r="A35" s="75" t="s">
        <v>450</v>
      </c>
    </row>
    <row r="36" spans="1:1" x14ac:dyDescent="0.15">
      <c r="A36" s="75" t="s">
        <v>451</v>
      </c>
    </row>
    <row r="37" spans="1:1" x14ac:dyDescent="0.15">
      <c r="A37" s="75" t="s">
        <v>452</v>
      </c>
    </row>
    <row r="38" spans="1:1" x14ac:dyDescent="0.15">
      <c r="A38" s="75" t="s">
        <v>452</v>
      </c>
    </row>
    <row r="39" spans="1:1" x14ac:dyDescent="0.15">
      <c r="A39" s="75" t="s">
        <v>453</v>
      </c>
    </row>
    <row r="40" spans="1:1" x14ac:dyDescent="0.15">
      <c r="A40" s="75" t="s">
        <v>454</v>
      </c>
    </row>
    <row r="41" spans="1:1" x14ac:dyDescent="0.15">
      <c r="A41" s="75" t="s">
        <v>455</v>
      </c>
    </row>
    <row r="42" spans="1:1" x14ac:dyDescent="0.15">
      <c r="A42" s="75" t="s">
        <v>456</v>
      </c>
    </row>
    <row r="43" spans="1:1" x14ac:dyDescent="0.15">
      <c r="A43" s="75" t="s">
        <v>457</v>
      </c>
    </row>
    <row r="44" spans="1:1" x14ac:dyDescent="0.15">
      <c r="A44" s="75" t="s">
        <v>458</v>
      </c>
    </row>
    <row r="45" spans="1:1" x14ac:dyDescent="0.15">
      <c r="A45" s="75" t="s">
        <v>459</v>
      </c>
    </row>
    <row r="46" spans="1:1" x14ac:dyDescent="0.15">
      <c r="A46" s="75" t="s">
        <v>460</v>
      </c>
    </row>
    <row r="47" spans="1:1" x14ac:dyDescent="0.15">
      <c r="A47" s="75" t="s">
        <v>502</v>
      </c>
    </row>
  </sheetData>
  <sheetProtection algorithmName="SHA-512" hashValue="JAG6WgqPSl4OmZw5QcdrrJmEivbaNOM7ClMca0EA4JP7L3BdzPzt12V1Ei/e/c9Z3VW9EgPKTYb2+TqdMJiLiw==" saltValue="FQuNFka0G221OvgIuF/Sig=="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