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＊受付担当＊\人口\ホームページ用\R7.7\"/>
    </mc:Choice>
  </mc:AlternateContent>
  <xr:revisionPtr revIDLastSave="0" documentId="8_{568D3715-7431-40E0-9650-3F66F01A9191}" xr6:coauthVersionLast="36" xr6:coauthVersionMax="36" xr10:uidLastSave="{00000000-0000-0000-0000-000000000000}"/>
  <bookViews>
    <workbookView xWindow="0" yWindow="0" windowWidth="14640" windowHeight="4380" xr2:uid="{C16E73BB-237E-48E4-B4D9-FA0B4500E6F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 a="1"/>
  <c r="J72" i="1" s="1"/>
  <c r="I72" i="1" a="1"/>
  <c r="I72" i="1" s="1"/>
  <c r="H72" i="1" s="1"/>
  <c r="J71" i="1"/>
  <c r="I71" i="1"/>
  <c r="H71" i="1"/>
  <c r="E71" i="1"/>
  <c r="D71" i="1"/>
  <c r="C71" i="1"/>
  <c r="B71" i="1"/>
  <c r="D70" i="1"/>
  <c r="C70" i="1"/>
  <c r="B70" i="1"/>
  <c r="E70" i="1" s="1"/>
  <c r="D69" i="1"/>
  <c r="C69" i="1"/>
  <c r="B69" i="1"/>
  <c r="E68" i="1"/>
  <c r="D68" i="1"/>
  <c r="D66" i="1" s="1"/>
  <c r="C68" i="1"/>
  <c r="B68" i="1"/>
  <c r="B66" i="1" s="1"/>
  <c r="E66" i="1" s="1"/>
  <c r="E67" i="1"/>
  <c r="D67" i="1"/>
  <c r="C67" i="1"/>
  <c r="B67" i="1"/>
  <c r="C66" i="1"/>
  <c r="E65" i="1"/>
  <c r="D65" i="1"/>
  <c r="C65" i="1"/>
  <c r="B65" i="1"/>
  <c r="D64" i="1"/>
  <c r="C64" i="1"/>
  <c r="B64" i="1"/>
  <c r="E64" i="1" s="1"/>
  <c r="D63" i="1"/>
  <c r="D60" i="1" s="1"/>
  <c r="C63" i="1"/>
  <c r="C60" i="1" s="1"/>
  <c r="B63" i="1"/>
  <c r="D62" i="1"/>
  <c r="C62" i="1"/>
  <c r="B62" i="1"/>
  <c r="E62" i="1" s="1"/>
  <c r="E61" i="1"/>
  <c r="D61" i="1"/>
  <c r="C61" i="1"/>
  <c r="B61" i="1"/>
  <c r="J60" i="1"/>
  <c r="I60" i="1"/>
  <c r="H60" i="1"/>
  <c r="B60" i="1"/>
  <c r="E60" i="1" s="1"/>
  <c r="K59" i="1"/>
  <c r="J59" i="1"/>
  <c r="I59" i="1"/>
  <c r="H59" i="1"/>
  <c r="D59" i="1"/>
  <c r="C59" i="1"/>
  <c r="B59" i="1"/>
  <c r="J58" i="1"/>
  <c r="I58" i="1"/>
  <c r="H58" i="1"/>
  <c r="K58" i="1" s="1"/>
  <c r="E58" i="1"/>
  <c r="D58" i="1"/>
  <c r="C58" i="1"/>
  <c r="B58" i="1"/>
  <c r="J57" i="1"/>
  <c r="I57" i="1"/>
  <c r="H57" i="1"/>
  <c r="D57" i="1"/>
  <c r="C57" i="1"/>
  <c r="B57" i="1"/>
  <c r="E57" i="1" s="1"/>
  <c r="K56" i="1"/>
  <c r="J56" i="1"/>
  <c r="I56" i="1"/>
  <c r="H56" i="1"/>
  <c r="D56" i="1"/>
  <c r="C56" i="1"/>
  <c r="C54" i="1" s="1"/>
  <c r="B56" i="1"/>
  <c r="J55" i="1"/>
  <c r="I55" i="1"/>
  <c r="H55" i="1"/>
  <c r="H54" i="1" s="1"/>
  <c r="K54" i="1" s="1"/>
  <c r="E55" i="1"/>
  <c r="D55" i="1"/>
  <c r="D54" i="1" s="1"/>
  <c r="C55" i="1"/>
  <c r="B55" i="1"/>
  <c r="J54" i="1"/>
  <c r="I54" i="1"/>
  <c r="B54" i="1"/>
  <c r="E54" i="1" s="1"/>
  <c r="K53" i="1"/>
  <c r="J53" i="1"/>
  <c r="I53" i="1"/>
  <c r="H53" i="1"/>
  <c r="D53" i="1"/>
  <c r="C53" i="1"/>
  <c r="B53" i="1"/>
  <c r="J52" i="1"/>
  <c r="I52" i="1"/>
  <c r="H52" i="1"/>
  <c r="K52" i="1" s="1"/>
  <c r="E52" i="1"/>
  <c r="D52" i="1"/>
  <c r="C52" i="1"/>
  <c r="B52" i="1"/>
  <c r="J51" i="1"/>
  <c r="I51" i="1"/>
  <c r="H51" i="1"/>
  <c r="D51" i="1"/>
  <c r="C51" i="1"/>
  <c r="B51" i="1"/>
  <c r="E51" i="1" s="1"/>
  <c r="K50" i="1"/>
  <c r="J50" i="1"/>
  <c r="I50" i="1"/>
  <c r="H50" i="1"/>
  <c r="D50" i="1"/>
  <c r="C50" i="1"/>
  <c r="C48" i="1" s="1"/>
  <c r="B50" i="1"/>
  <c r="J49" i="1"/>
  <c r="I49" i="1"/>
  <c r="H49" i="1"/>
  <c r="H48" i="1" s="1"/>
  <c r="K48" i="1" s="1"/>
  <c r="E49" i="1"/>
  <c r="D49" i="1"/>
  <c r="D48" i="1" s="1"/>
  <c r="C49" i="1"/>
  <c r="B49" i="1"/>
  <c r="J48" i="1"/>
  <c r="I48" i="1"/>
  <c r="B48" i="1"/>
  <c r="E48" i="1" s="1"/>
  <c r="K47" i="1"/>
  <c r="J47" i="1"/>
  <c r="I47" i="1"/>
  <c r="H47" i="1"/>
  <c r="D47" i="1"/>
  <c r="C47" i="1"/>
  <c r="B47" i="1"/>
  <c r="J46" i="1"/>
  <c r="I46" i="1"/>
  <c r="H46" i="1"/>
  <c r="K46" i="1" s="1"/>
  <c r="E46" i="1"/>
  <c r="D46" i="1"/>
  <c r="C46" i="1"/>
  <c r="B46" i="1"/>
  <c r="J45" i="1"/>
  <c r="I45" i="1"/>
  <c r="H45" i="1"/>
  <c r="D45" i="1"/>
  <c r="C45" i="1"/>
  <c r="B45" i="1"/>
  <c r="E45" i="1" s="1"/>
  <c r="K44" i="1"/>
  <c r="J44" i="1"/>
  <c r="I44" i="1"/>
  <c r="H44" i="1"/>
  <c r="D44" i="1"/>
  <c r="C44" i="1"/>
  <c r="C42" i="1" s="1"/>
  <c r="B44" i="1"/>
  <c r="J43" i="1"/>
  <c r="I43" i="1"/>
  <c r="H43" i="1"/>
  <c r="H42" i="1" s="1"/>
  <c r="K42" i="1" s="1"/>
  <c r="E43" i="1"/>
  <c r="D43" i="1"/>
  <c r="D42" i="1" s="1"/>
  <c r="C43" i="1"/>
  <c r="B43" i="1"/>
  <c r="J42" i="1"/>
  <c r="I42" i="1"/>
  <c r="B42" i="1"/>
  <c r="E42" i="1" s="1"/>
  <c r="K41" i="1"/>
  <c r="J41" i="1"/>
  <c r="I41" i="1"/>
  <c r="H41" i="1"/>
  <c r="D41" i="1"/>
  <c r="C41" i="1"/>
  <c r="B41" i="1"/>
  <c r="J40" i="1"/>
  <c r="I40" i="1"/>
  <c r="H40" i="1"/>
  <c r="K40" i="1" s="1"/>
  <c r="E40" i="1"/>
  <c r="D40" i="1"/>
  <c r="C40" i="1"/>
  <c r="B40" i="1"/>
  <c r="J39" i="1"/>
  <c r="I39" i="1"/>
  <c r="H39" i="1"/>
  <c r="D39" i="1"/>
  <c r="C39" i="1"/>
  <c r="B39" i="1"/>
  <c r="E39" i="1" s="1"/>
  <c r="K38" i="1"/>
  <c r="J38" i="1"/>
  <c r="I38" i="1"/>
  <c r="H38" i="1"/>
  <c r="D38" i="1"/>
  <c r="C38" i="1"/>
  <c r="C36" i="1" s="1"/>
  <c r="B38" i="1"/>
  <c r="J37" i="1"/>
  <c r="I37" i="1"/>
  <c r="H37" i="1"/>
  <c r="H36" i="1" s="1"/>
  <c r="K36" i="1" s="1"/>
  <c r="E37" i="1"/>
  <c r="D37" i="1"/>
  <c r="D36" i="1" s="1"/>
  <c r="C37" i="1"/>
  <c r="B37" i="1"/>
  <c r="J36" i="1"/>
  <c r="I36" i="1"/>
  <c r="B36" i="1"/>
  <c r="E36" i="1" s="1"/>
  <c r="K35" i="1"/>
  <c r="J35" i="1"/>
  <c r="I35" i="1"/>
  <c r="H35" i="1"/>
  <c r="D35" i="1"/>
  <c r="C35" i="1"/>
  <c r="B35" i="1"/>
  <c r="J34" i="1"/>
  <c r="I34" i="1"/>
  <c r="H34" i="1"/>
  <c r="K34" i="1" s="1"/>
  <c r="E34" i="1"/>
  <c r="D34" i="1"/>
  <c r="C34" i="1"/>
  <c r="B34" i="1"/>
  <c r="J33" i="1"/>
  <c r="I33" i="1"/>
  <c r="H33" i="1"/>
  <c r="D33" i="1"/>
  <c r="C33" i="1"/>
  <c r="B33" i="1"/>
  <c r="E33" i="1" s="1"/>
  <c r="K32" i="1"/>
  <c r="J32" i="1"/>
  <c r="I32" i="1"/>
  <c r="H32" i="1"/>
  <c r="D32" i="1"/>
  <c r="C32" i="1"/>
  <c r="C30" i="1" s="1"/>
  <c r="B32" i="1"/>
  <c r="J31" i="1"/>
  <c r="I31" i="1"/>
  <c r="H31" i="1"/>
  <c r="H30" i="1" s="1"/>
  <c r="K30" i="1" s="1"/>
  <c r="E31" i="1"/>
  <c r="D31" i="1"/>
  <c r="D30" i="1" s="1"/>
  <c r="C31" i="1"/>
  <c r="B31" i="1"/>
  <c r="J30" i="1"/>
  <c r="I30" i="1"/>
  <c r="B30" i="1"/>
  <c r="E30" i="1" s="1"/>
  <c r="K29" i="1"/>
  <c r="J29" i="1"/>
  <c r="I29" i="1"/>
  <c r="H29" i="1"/>
  <c r="D29" i="1"/>
  <c r="C29" i="1"/>
  <c r="B29" i="1"/>
  <c r="J28" i="1"/>
  <c r="I28" i="1"/>
  <c r="H28" i="1"/>
  <c r="K28" i="1" s="1"/>
  <c r="E28" i="1"/>
  <c r="D28" i="1"/>
  <c r="C28" i="1"/>
  <c r="B28" i="1"/>
  <c r="J27" i="1"/>
  <c r="I27" i="1"/>
  <c r="H27" i="1"/>
  <c r="D27" i="1"/>
  <c r="C27" i="1"/>
  <c r="B27" i="1"/>
  <c r="E27" i="1" s="1"/>
  <c r="K26" i="1"/>
  <c r="J26" i="1"/>
  <c r="I26" i="1"/>
  <c r="H26" i="1"/>
  <c r="D26" i="1"/>
  <c r="D24" i="1" s="1"/>
  <c r="C26" i="1"/>
  <c r="C24" i="1" s="1"/>
  <c r="B26" i="1"/>
  <c r="J25" i="1"/>
  <c r="I25" i="1"/>
  <c r="H25" i="1"/>
  <c r="H24" i="1" s="1"/>
  <c r="K24" i="1" s="1"/>
  <c r="E25" i="1"/>
  <c r="D25" i="1"/>
  <c r="C25" i="1"/>
  <c r="B25" i="1"/>
  <c r="J24" i="1"/>
  <c r="I24" i="1"/>
  <c r="B24" i="1"/>
  <c r="E24" i="1" s="1"/>
  <c r="K23" i="1"/>
  <c r="J23" i="1"/>
  <c r="I23" i="1"/>
  <c r="H23" i="1"/>
  <c r="D23" i="1"/>
  <c r="C23" i="1"/>
  <c r="B23" i="1"/>
  <c r="J22" i="1"/>
  <c r="I22" i="1"/>
  <c r="H22" i="1"/>
  <c r="K22" i="1" s="1"/>
  <c r="E22" i="1"/>
  <c r="D22" i="1"/>
  <c r="C22" i="1"/>
  <c r="B22" i="1"/>
  <c r="J21" i="1"/>
  <c r="I21" i="1"/>
  <c r="H21" i="1"/>
  <c r="D21" i="1"/>
  <c r="C21" i="1"/>
  <c r="B21" i="1"/>
  <c r="E21" i="1" s="1"/>
  <c r="K20" i="1"/>
  <c r="J20" i="1"/>
  <c r="I20" i="1"/>
  <c r="H20" i="1"/>
  <c r="D20" i="1"/>
  <c r="D18" i="1" s="1"/>
  <c r="C20" i="1"/>
  <c r="C18" i="1" s="1"/>
  <c r="B20" i="1"/>
  <c r="J19" i="1"/>
  <c r="I19" i="1"/>
  <c r="H19" i="1"/>
  <c r="H18" i="1" s="1"/>
  <c r="K18" i="1" s="1"/>
  <c r="E19" i="1"/>
  <c r="D19" i="1"/>
  <c r="C19" i="1"/>
  <c r="B19" i="1"/>
  <c r="J18" i="1"/>
  <c r="J65" i="1" s="1"/>
  <c r="J69" i="1" s="1"/>
  <c r="I18" i="1"/>
  <c r="I65" i="1" s="1"/>
  <c r="B18" i="1"/>
  <c r="E18" i="1" s="1"/>
  <c r="K17" i="1"/>
  <c r="J17" i="1"/>
  <c r="I17" i="1"/>
  <c r="H17" i="1"/>
  <c r="D17" i="1"/>
  <c r="C17" i="1"/>
  <c r="B17" i="1"/>
  <c r="J16" i="1"/>
  <c r="I16" i="1"/>
  <c r="H16" i="1"/>
  <c r="K16" i="1" s="1"/>
  <c r="E16" i="1"/>
  <c r="D16" i="1"/>
  <c r="C16" i="1"/>
  <c r="B16" i="1"/>
  <c r="J15" i="1"/>
  <c r="I15" i="1"/>
  <c r="H15" i="1"/>
  <c r="D15" i="1"/>
  <c r="C15" i="1"/>
  <c r="B15" i="1"/>
  <c r="E15" i="1" s="1"/>
  <c r="K14" i="1"/>
  <c r="J14" i="1"/>
  <c r="I14" i="1"/>
  <c r="H14" i="1"/>
  <c r="D14" i="1"/>
  <c r="D12" i="1" s="1"/>
  <c r="C14" i="1"/>
  <c r="C12" i="1" s="1"/>
  <c r="B14" i="1"/>
  <c r="J13" i="1"/>
  <c r="I13" i="1"/>
  <c r="H13" i="1"/>
  <c r="H12" i="1" s="1"/>
  <c r="K12" i="1" s="1"/>
  <c r="E13" i="1"/>
  <c r="D13" i="1"/>
  <c r="C13" i="1"/>
  <c r="B13" i="1"/>
  <c r="J12" i="1"/>
  <c r="I12" i="1"/>
  <c r="B12" i="1"/>
  <c r="E12" i="1" s="1"/>
  <c r="K11" i="1"/>
  <c r="J11" i="1"/>
  <c r="I11" i="1"/>
  <c r="H11" i="1"/>
  <c r="D11" i="1"/>
  <c r="C11" i="1"/>
  <c r="B11" i="1"/>
  <c r="J10" i="1"/>
  <c r="I10" i="1"/>
  <c r="H10" i="1"/>
  <c r="K10" i="1" s="1"/>
  <c r="E10" i="1"/>
  <c r="D10" i="1"/>
  <c r="C10" i="1"/>
  <c r="B10" i="1"/>
  <c r="J9" i="1"/>
  <c r="I9" i="1"/>
  <c r="H9" i="1"/>
  <c r="D9" i="1"/>
  <c r="C9" i="1"/>
  <c r="B9" i="1"/>
  <c r="E9" i="1" s="1"/>
  <c r="K8" i="1"/>
  <c r="J8" i="1"/>
  <c r="I8" i="1"/>
  <c r="H8" i="1"/>
  <c r="D8" i="1"/>
  <c r="D6" i="1" s="1"/>
  <c r="J63" i="1" s="1"/>
  <c r="J67" i="1" s="1"/>
  <c r="C8" i="1"/>
  <c r="C6" i="1" s="1"/>
  <c r="B8" i="1"/>
  <c r="J7" i="1"/>
  <c r="I7" i="1"/>
  <c r="H7" i="1"/>
  <c r="H6" i="1" s="1"/>
  <c r="K6" i="1" s="1"/>
  <c r="E7" i="1"/>
  <c r="D7" i="1"/>
  <c r="C7" i="1"/>
  <c r="B7" i="1"/>
  <c r="J6" i="1"/>
  <c r="I6" i="1"/>
  <c r="B6" i="1"/>
  <c r="E6" i="1" s="1"/>
  <c r="D5" i="1"/>
  <c r="C5" i="1"/>
  <c r="B5" i="1"/>
  <c r="E69" i="1" s="1"/>
  <c r="I64" i="1" l="1"/>
  <c r="I69" i="1"/>
  <c r="H65" i="1"/>
  <c r="J64" i="1"/>
  <c r="J68" i="1" s="1"/>
  <c r="I63" i="1"/>
  <c r="K7" i="1"/>
  <c r="K13" i="1"/>
  <c r="K19" i="1"/>
  <c r="K25" i="1"/>
  <c r="K31" i="1"/>
  <c r="K37" i="1"/>
  <c r="K43" i="1"/>
  <c r="K49" i="1"/>
  <c r="K55" i="1"/>
  <c r="E8" i="1"/>
  <c r="K9" i="1"/>
  <c r="E11" i="1"/>
  <c r="E14" i="1"/>
  <c r="K15" i="1"/>
  <c r="E17" i="1"/>
  <c r="E20" i="1"/>
  <c r="K21" i="1"/>
  <c r="E23" i="1"/>
  <c r="E26" i="1"/>
  <c r="K27" i="1"/>
  <c r="E29" i="1"/>
  <c r="E32" i="1"/>
  <c r="K33" i="1"/>
  <c r="E35" i="1"/>
  <c r="E38" i="1"/>
  <c r="K39" i="1"/>
  <c r="E41" i="1"/>
  <c r="E44" i="1"/>
  <c r="K45" i="1"/>
  <c r="E47" i="1"/>
  <c r="E50" i="1"/>
  <c r="K51" i="1"/>
  <c r="E53" i="1"/>
  <c r="E56" i="1"/>
  <c r="K57" i="1"/>
  <c r="E59" i="1"/>
  <c r="K60" i="1"/>
  <c r="E63" i="1"/>
  <c r="H63" i="1" l="1"/>
  <c r="I67" i="1"/>
  <c r="I68" i="1"/>
  <c r="H64" i="1"/>
  <c r="H69" i="1"/>
  <c r="K65" i="1"/>
  <c r="K63" i="1" l="1"/>
  <c r="H67" i="1"/>
  <c r="H68" i="1"/>
  <c r="K64" i="1"/>
</calcChain>
</file>

<file path=xl/sharedStrings.xml><?xml version="1.0" encoding="utf-8"?>
<sst xmlns="http://schemas.openxmlformats.org/spreadsheetml/2006/main" count="142" uniqueCount="135">
  <si>
    <t>亀岡市の年齢別人口</t>
    <rPh sb="0" eb="3">
      <t>カメオカシ</t>
    </rPh>
    <rPh sb="4" eb="6">
      <t>ネンレイ</t>
    </rPh>
    <rPh sb="6" eb="7">
      <t>ベツ</t>
    </rPh>
    <rPh sb="7" eb="9">
      <t>ジンコウ</t>
    </rPh>
    <phoneticPr fontId="3"/>
  </si>
  <si>
    <t>令和７年７月１日現在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</si>
  <si>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</si>
  <si>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</si>
  <si>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</si>
  <si>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構成比(%)</t>
    <rPh sb="0" eb="3">
      <t>コウセイヒ</t>
    </rPh>
    <phoneticPr fontId="3"/>
  </si>
  <si>
    <t>総　　数</t>
    <rPh sb="0" eb="1">
      <t>ソウ</t>
    </rPh>
    <rPh sb="3" eb="4">
      <t>スウ</t>
    </rPh>
    <phoneticPr fontId="3"/>
  </si>
  <si>
    <t>0～4歳</t>
    <rPh sb="3" eb="4">
      <t>サイ</t>
    </rPh>
    <phoneticPr fontId="3"/>
  </si>
  <si>
    <t>55～59歳</t>
    <rPh sb="5" eb="6">
      <t>サイ</t>
    </rPh>
    <phoneticPr fontId="3"/>
  </si>
  <si>
    <t>0歳</t>
    <rPh sb="1" eb="2">
      <t>サイ</t>
    </rPh>
    <phoneticPr fontId="3"/>
  </si>
  <si>
    <t>55歳</t>
    <rPh sb="2" eb="3">
      <t>サイ</t>
    </rPh>
    <phoneticPr fontId="3"/>
  </si>
  <si>
    <t>1歳</t>
    <rPh sb="1" eb="2">
      <t>サイ</t>
    </rPh>
    <phoneticPr fontId="3"/>
  </si>
  <si>
    <t>56歳</t>
    <rPh sb="2" eb="3">
      <t>サイ</t>
    </rPh>
    <phoneticPr fontId="3"/>
  </si>
  <si>
    <t>2歳</t>
    <rPh sb="1" eb="2">
      <t>サイ</t>
    </rPh>
    <phoneticPr fontId="3"/>
  </si>
  <si>
    <t>57歳</t>
    <rPh sb="2" eb="3">
      <t>サイ</t>
    </rPh>
    <phoneticPr fontId="3"/>
  </si>
  <si>
    <t>3歳</t>
    <rPh sb="1" eb="2">
      <t>サイ</t>
    </rPh>
    <phoneticPr fontId="3"/>
  </si>
  <si>
    <t>58歳</t>
    <rPh sb="2" eb="3">
      <t>サイ</t>
    </rPh>
    <phoneticPr fontId="3"/>
  </si>
  <si>
    <t>4歳</t>
    <rPh sb="1" eb="2">
      <t>サイ</t>
    </rPh>
    <phoneticPr fontId="3"/>
  </si>
  <si>
    <t>59歳</t>
    <rPh sb="2" eb="3">
      <t>サイ</t>
    </rPh>
    <phoneticPr fontId="3"/>
  </si>
  <si>
    <t>5～9歳</t>
    <rPh sb="3" eb="4">
      <t>サイ</t>
    </rPh>
    <phoneticPr fontId="3"/>
  </si>
  <si>
    <t>60～64歳</t>
    <rPh sb="5" eb="6">
      <t>サイ</t>
    </rPh>
    <phoneticPr fontId="3"/>
  </si>
  <si>
    <t>5歳</t>
    <rPh sb="1" eb="2">
      <t>サイ</t>
    </rPh>
    <phoneticPr fontId="3"/>
  </si>
  <si>
    <t>60歳</t>
    <rPh sb="2" eb="3">
      <t>サイ</t>
    </rPh>
    <phoneticPr fontId="3"/>
  </si>
  <si>
    <t>6歳</t>
    <rPh sb="1" eb="2">
      <t>サイ</t>
    </rPh>
    <phoneticPr fontId="3"/>
  </si>
  <si>
    <t>61歳</t>
    <rPh sb="2" eb="3">
      <t>サイ</t>
    </rPh>
    <phoneticPr fontId="3"/>
  </si>
  <si>
    <t>7歳</t>
    <rPh sb="1" eb="2">
      <t>サイ</t>
    </rPh>
    <phoneticPr fontId="3"/>
  </si>
  <si>
    <t>62歳</t>
    <rPh sb="2" eb="3">
      <t>サイ</t>
    </rPh>
    <phoneticPr fontId="3"/>
  </si>
  <si>
    <t>8歳</t>
    <rPh sb="1" eb="2">
      <t>サイ</t>
    </rPh>
    <phoneticPr fontId="3"/>
  </si>
  <si>
    <t>63歳</t>
    <rPh sb="2" eb="3">
      <t>サイ</t>
    </rPh>
    <phoneticPr fontId="3"/>
  </si>
  <si>
    <t>9歳</t>
    <rPh sb="1" eb="2">
      <t>サイ</t>
    </rPh>
    <phoneticPr fontId="3"/>
  </si>
  <si>
    <t>64歳</t>
    <rPh sb="2" eb="3">
      <t>サイ</t>
    </rPh>
    <phoneticPr fontId="3"/>
  </si>
  <si>
    <t>10～14歳</t>
    <rPh sb="5" eb="6">
      <t>サイ</t>
    </rPh>
    <phoneticPr fontId="3"/>
  </si>
  <si>
    <t>65～69歳</t>
    <rPh sb="5" eb="6">
      <t>サイ</t>
    </rPh>
    <phoneticPr fontId="3"/>
  </si>
  <si>
    <t>10歳</t>
    <rPh sb="2" eb="3">
      <t>サイ</t>
    </rPh>
    <phoneticPr fontId="3"/>
  </si>
  <si>
    <t>65歳</t>
    <rPh sb="2" eb="3">
      <t>サイ</t>
    </rPh>
    <phoneticPr fontId="3"/>
  </si>
  <si>
    <t>11歳</t>
    <rPh sb="2" eb="3">
      <t>サイ</t>
    </rPh>
    <phoneticPr fontId="3"/>
  </si>
  <si>
    <t>66歳</t>
    <rPh sb="2" eb="3">
      <t>サイ</t>
    </rPh>
    <phoneticPr fontId="3"/>
  </si>
  <si>
    <t>12歳</t>
    <rPh sb="2" eb="3">
      <t>サイ</t>
    </rPh>
    <phoneticPr fontId="3"/>
  </si>
  <si>
    <t>67歳</t>
    <rPh sb="2" eb="3">
      <t>サイ</t>
    </rPh>
    <phoneticPr fontId="3"/>
  </si>
  <si>
    <t>13歳</t>
    <rPh sb="2" eb="3">
      <t>サイ</t>
    </rPh>
    <phoneticPr fontId="3"/>
  </si>
  <si>
    <t>68歳</t>
    <rPh sb="2" eb="3">
      <t>サイ</t>
    </rPh>
    <phoneticPr fontId="3"/>
  </si>
  <si>
    <t>14歳</t>
    <rPh sb="2" eb="3">
      <t>サイ</t>
    </rPh>
    <phoneticPr fontId="3"/>
  </si>
  <si>
    <t>69歳</t>
    <rPh sb="2" eb="3">
      <t>サイ</t>
    </rPh>
    <phoneticPr fontId="3"/>
  </si>
  <si>
    <t>15～19歳</t>
    <rPh sb="5" eb="6">
      <t>サイ</t>
    </rPh>
    <phoneticPr fontId="3"/>
  </si>
  <si>
    <t>70～74歳</t>
    <rPh sb="5" eb="6">
      <t>サイ</t>
    </rPh>
    <phoneticPr fontId="3"/>
  </si>
  <si>
    <t>15歳</t>
    <rPh sb="2" eb="3">
      <t>サイ</t>
    </rPh>
    <phoneticPr fontId="3"/>
  </si>
  <si>
    <t>70歳</t>
    <rPh sb="2" eb="3">
      <t>サイ</t>
    </rPh>
    <phoneticPr fontId="3"/>
  </si>
  <si>
    <t>16歳</t>
    <rPh sb="2" eb="3">
      <t>サイ</t>
    </rPh>
    <phoneticPr fontId="3"/>
  </si>
  <si>
    <t>71歳</t>
    <rPh sb="2" eb="3">
      <t>サイ</t>
    </rPh>
    <phoneticPr fontId="3"/>
  </si>
  <si>
    <t>17歳</t>
    <rPh sb="2" eb="3">
      <t>サイ</t>
    </rPh>
    <phoneticPr fontId="3"/>
  </si>
  <si>
    <t>72歳</t>
    <rPh sb="2" eb="3">
      <t>サイ</t>
    </rPh>
    <phoneticPr fontId="3"/>
  </si>
  <si>
    <t>18歳</t>
    <rPh sb="2" eb="3">
      <t>サイ</t>
    </rPh>
    <phoneticPr fontId="3"/>
  </si>
  <si>
    <t>73歳</t>
    <rPh sb="2" eb="3">
      <t>サイ</t>
    </rPh>
    <phoneticPr fontId="3"/>
  </si>
  <si>
    <t>19歳</t>
    <rPh sb="2" eb="3">
      <t>サイ</t>
    </rPh>
    <phoneticPr fontId="3"/>
  </si>
  <si>
    <t>74歳</t>
    <rPh sb="2" eb="3">
      <t>サイ</t>
    </rPh>
    <phoneticPr fontId="3"/>
  </si>
  <si>
    <t>20～24歳</t>
    <rPh sb="5" eb="6">
      <t>サイ</t>
    </rPh>
    <phoneticPr fontId="3"/>
  </si>
  <si>
    <t>75～79歳</t>
    <rPh sb="5" eb="6">
      <t>サイ</t>
    </rPh>
    <phoneticPr fontId="3"/>
  </si>
  <si>
    <t>20歳</t>
    <rPh sb="2" eb="3">
      <t>サイ</t>
    </rPh>
    <phoneticPr fontId="3"/>
  </si>
  <si>
    <t>75歳</t>
    <rPh sb="2" eb="3">
      <t>サイ</t>
    </rPh>
    <phoneticPr fontId="3"/>
  </si>
  <si>
    <t>21歳</t>
    <rPh sb="2" eb="3">
      <t>サイ</t>
    </rPh>
    <phoneticPr fontId="3"/>
  </si>
  <si>
    <t>76歳</t>
    <rPh sb="2" eb="3">
      <t>サイ</t>
    </rPh>
    <phoneticPr fontId="3"/>
  </si>
  <si>
    <t>22歳</t>
    <rPh sb="2" eb="3">
      <t>サイ</t>
    </rPh>
    <phoneticPr fontId="3"/>
  </si>
  <si>
    <t>77歳</t>
    <rPh sb="2" eb="3">
      <t>サイ</t>
    </rPh>
    <phoneticPr fontId="3"/>
  </si>
  <si>
    <t>23歳</t>
    <rPh sb="2" eb="3">
      <t>サイ</t>
    </rPh>
    <phoneticPr fontId="3"/>
  </si>
  <si>
    <t>78歳</t>
    <rPh sb="2" eb="3">
      <t>サイ</t>
    </rPh>
    <phoneticPr fontId="3"/>
  </si>
  <si>
    <t>24歳</t>
    <rPh sb="2" eb="3">
      <t>サイ</t>
    </rPh>
    <phoneticPr fontId="3"/>
  </si>
  <si>
    <t>79歳</t>
    <rPh sb="2" eb="3">
      <t>サイ</t>
    </rPh>
    <phoneticPr fontId="3"/>
  </si>
  <si>
    <t>25～29歳</t>
    <rPh sb="5" eb="6">
      <t>サイ</t>
    </rPh>
    <phoneticPr fontId="3"/>
  </si>
  <si>
    <t>80～84歳</t>
    <rPh sb="5" eb="6">
      <t>サイ</t>
    </rPh>
    <phoneticPr fontId="3"/>
  </si>
  <si>
    <t>25歳</t>
    <rPh sb="2" eb="3">
      <t>サイ</t>
    </rPh>
    <phoneticPr fontId="3"/>
  </si>
  <si>
    <t>80歳</t>
    <rPh sb="2" eb="3">
      <t>サイ</t>
    </rPh>
    <phoneticPr fontId="3"/>
  </si>
  <si>
    <t>26歳</t>
    <rPh sb="2" eb="3">
      <t>サイ</t>
    </rPh>
    <phoneticPr fontId="3"/>
  </si>
  <si>
    <t>81歳</t>
    <rPh sb="2" eb="3">
      <t>サイ</t>
    </rPh>
    <phoneticPr fontId="3"/>
  </si>
  <si>
    <t>27歳</t>
    <rPh sb="2" eb="3">
      <t>サイ</t>
    </rPh>
    <phoneticPr fontId="3"/>
  </si>
  <si>
    <t>82歳</t>
    <rPh sb="2" eb="3">
      <t>サイ</t>
    </rPh>
    <phoneticPr fontId="3"/>
  </si>
  <si>
    <t>28歳</t>
    <rPh sb="2" eb="3">
      <t>サイ</t>
    </rPh>
    <phoneticPr fontId="3"/>
  </si>
  <si>
    <t>83歳</t>
    <rPh sb="2" eb="3">
      <t>サイ</t>
    </rPh>
    <phoneticPr fontId="3"/>
  </si>
  <si>
    <t>29歳</t>
    <rPh sb="2" eb="3">
      <t>サイ</t>
    </rPh>
    <phoneticPr fontId="3"/>
  </si>
  <si>
    <t>84歳</t>
    <rPh sb="2" eb="3">
      <t>サイ</t>
    </rPh>
    <phoneticPr fontId="3"/>
  </si>
  <si>
    <t>30～34歳</t>
    <rPh sb="5" eb="6">
      <t>サイ</t>
    </rPh>
    <phoneticPr fontId="3"/>
  </si>
  <si>
    <t>85～89歳</t>
    <rPh sb="5" eb="6">
      <t>サイ</t>
    </rPh>
    <phoneticPr fontId="3"/>
  </si>
  <si>
    <t>30歳</t>
    <rPh sb="2" eb="3">
      <t>サイ</t>
    </rPh>
    <phoneticPr fontId="3"/>
  </si>
  <si>
    <t>85歳</t>
    <rPh sb="2" eb="3">
      <t>サイ</t>
    </rPh>
    <phoneticPr fontId="3"/>
  </si>
  <si>
    <t>31歳</t>
    <rPh sb="2" eb="3">
      <t>サイ</t>
    </rPh>
    <phoneticPr fontId="3"/>
  </si>
  <si>
    <t>86歳</t>
    <rPh sb="2" eb="3">
      <t>サイ</t>
    </rPh>
    <phoneticPr fontId="3"/>
  </si>
  <si>
    <t>32歳</t>
    <rPh sb="2" eb="3">
      <t>サイ</t>
    </rPh>
    <phoneticPr fontId="3"/>
  </si>
  <si>
    <t>87歳</t>
    <rPh sb="2" eb="3">
      <t>サイ</t>
    </rPh>
    <phoneticPr fontId="3"/>
  </si>
  <si>
    <t>33歳</t>
    <rPh sb="2" eb="3">
      <t>サイ</t>
    </rPh>
    <phoneticPr fontId="3"/>
  </si>
  <si>
    <t>88歳</t>
    <rPh sb="2" eb="3">
      <t>サイ</t>
    </rPh>
    <phoneticPr fontId="3"/>
  </si>
  <si>
    <t>34歳</t>
    <rPh sb="2" eb="3">
      <t>サイ</t>
    </rPh>
    <phoneticPr fontId="3"/>
  </si>
  <si>
    <t>89歳</t>
    <rPh sb="2" eb="3">
      <t>サイ</t>
    </rPh>
    <phoneticPr fontId="3"/>
  </si>
  <si>
    <t>35～39歳</t>
    <rPh sb="5" eb="6">
      <t>サイ</t>
    </rPh>
    <phoneticPr fontId="3"/>
  </si>
  <si>
    <t>90～94歳</t>
    <rPh sb="5" eb="6">
      <t>サイ</t>
    </rPh>
    <phoneticPr fontId="3"/>
  </si>
  <si>
    <t>35歳</t>
    <rPh sb="2" eb="3">
      <t>サイ</t>
    </rPh>
    <phoneticPr fontId="3"/>
  </si>
  <si>
    <t>90歳</t>
    <rPh sb="2" eb="3">
      <t>サイ</t>
    </rPh>
    <phoneticPr fontId="3"/>
  </si>
  <si>
    <t>36歳</t>
    <rPh sb="2" eb="3">
      <t>サイ</t>
    </rPh>
    <phoneticPr fontId="3"/>
  </si>
  <si>
    <t>91歳</t>
    <rPh sb="2" eb="3">
      <t>サイ</t>
    </rPh>
    <phoneticPr fontId="3"/>
  </si>
  <si>
    <t>37歳</t>
    <rPh sb="2" eb="3">
      <t>サイ</t>
    </rPh>
    <phoneticPr fontId="3"/>
  </si>
  <si>
    <t>92歳</t>
    <rPh sb="2" eb="3">
      <t>サイ</t>
    </rPh>
    <phoneticPr fontId="3"/>
  </si>
  <si>
    <t>38歳</t>
    <rPh sb="2" eb="3">
      <t>サイ</t>
    </rPh>
    <phoneticPr fontId="3"/>
  </si>
  <si>
    <t>93歳</t>
    <rPh sb="2" eb="3">
      <t>サイ</t>
    </rPh>
    <phoneticPr fontId="3"/>
  </si>
  <si>
    <t>39歳</t>
    <rPh sb="2" eb="3">
      <t>サイ</t>
    </rPh>
    <phoneticPr fontId="3"/>
  </si>
  <si>
    <t>94歳</t>
    <rPh sb="2" eb="3">
      <t>サイ</t>
    </rPh>
    <phoneticPr fontId="3"/>
  </si>
  <si>
    <t>40～44歳</t>
    <rPh sb="5" eb="6">
      <t>サイ</t>
    </rPh>
    <phoneticPr fontId="3"/>
  </si>
  <si>
    <t>95～99歳</t>
    <rPh sb="5" eb="6">
      <t>サイ</t>
    </rPh>
    <phoneticPr fontId="3"/>
  </si>
  <si>
    <t>40歳</t>
    <rPh sb="2" eb="3">
      <t>サイ</t>
    </rPh>
    <phoneticPr fontId="3"/>
  </si>
  <si>
    <t>95歳</t>
    <rPh sb="2" eb="3">
      <t>サイ</t>
    </rPh>
    <phoneticPr fontId="3"/>
  </si>
  <si>
    <t>41歳</t>
    <rPh sb="2" eb="3">
      <t>サイ</t>
    </rPh>
    <phoneticPr fontId="3"/>
  </si>
  <si>
    <t>96歳</t>
    <rPh sb="2" eb="3">
      <t>サイ</t>
    </rPh>
    <phoneticPr fontId="3"/>
  </si>
  <si>
    <t>42歳</t>
    <rPh sb="2" eb="3">
      <t>サイ</t>
    </rPh>
    <phoneticPr fontId="3"/>
  </si>
  <si>
    <t>97歳</t>
    <rPh sb="2" eb="3">
      <t>サイ</t>
    </rPh>
    <phoneticPr fontId="3"/>
  </si>
  <si>
    <t>43歳</t>
    <rPh sb="2" eb="3">
      <t>サイ</t>
    </rPh>
    <phoneticPr fontId="3"/>
  </si>
  <si>
    <t>98歳</t>
    <rPh sb="2" eb="3">
      <t>サイ</t>
    </rPh>
    <phoneticPr fontId="3"/>
  </si>
  <si>
    <t>44歳</t>
    <rPh sb="2" eb="3">
      <t>サイ</t>
    </rPh>
    <phoneticPr fontId="3"/>
  </si>
  <si>
    <t>99歳</t>
    <rPh sb="2" eb="3">
      <t>サイ</t>
    </rPh>
    <phoneticPr fontId="3"/>
  </si>
  <si>
    <t>45～49歳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</si>
  <si>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</si>
  <si>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</si>
  <si>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</si>
  <si>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（実数）</t>
    <rPh sb="1" eb="3">
      <t>ジッスウ</t>
    </rPh>
    <phoneticPr fontId="3"/>
  </si>
  <si>
    <t>47歳</t>
    <rPh sb="2" eb="3">
      <t>サイ</t>
    </rPh>
    <phoneticPr fontId="3"/>
  </si>
  <si>
    <t>0～14歳</t>
    <rPh sb="4" eb="5">
      <t>サイ</t>
    </rPh>
    <phoneticPr fontId="3"/>
  </si>
  <si>
    <t>48歳</t>
    <rPh sb="2" eb="3">
      <t>サイ</t>
    </rPh>
    <phoneticPr fontId="3"/>
  </si>
  <si>
    <t>15～64歳</t>
    <rPh sb="5" eb="6">
      <t>サイ</t>
    </rPh>
    <phoneticPr fontId="3"/>
  </si>
  <si>
    <t>49歳</t>
    <rPh sb="2" eb="3">
      <t>サイ</t>
    </rPh>
    <phoneticPr fontId="3"/>
  </si>
  <si>
    <t>65歳以上</t>
    <rPh sb="2" eb="3">
      <t>サイ</t>
    </rPh>
    <rPh sb="3" eb="5">
      <t>イジョウ</t>
    </rPh>
    <phoneticPr fontId="3"/>
  </si>
  <si>
    <t>50～54歳</t>
    <rPh sb="5" eb="6">
      <t>サイ</t>
    </rPh>
    <phoneticPr fontId="3"/>
  </si>
  <si>
    <t>（構成比）</t>
    <rPh sb="1" eb="4">
      <t>コウセイヒ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</si>
  <si>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</si>
  <si>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</si>
  <si>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</si>
  <si>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</si>
  <si>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</si>
  <si>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平均年齢</t>
    <rPh sb="0" eb="2">
      <t>ヘイキン</t>
    </rPh>
    <rPh sb="2" eb="4">
      <t>ネンレイ</t>
    </rPh>
    <phoneticPr fontId="3"/>
  </si>
  <si>
    <t>最高年齢</t>
    <rPh sb="0" eb="2">
      <t>サイコウ</t>
    </rPh>
    <rPh sb="2" eb="4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</si>
</sst>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Alignment="1">
      <alignment horizontal="right" vertical="center"/>
    </xf>
    <xf numFmtId="0" fontId="1" fillId="2" borderId="1" xfId="2" applyFill="1" applyBorder="1">
      <alignment vertical="center"/>
    </xf>
    <xf numFmtId="0" fontId="1" fillId="2" borderId="2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0" borderId="0" xfId="2" applyFill="1">
      <alignment vertical="center"/>
    </xf>
    <xf numFmtId="0" fontId="1" fillId="2" borderId="3" xfId="2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3" borderId="4" xfId="2" applyFill="1" applyBorder="1">
      <alignment vertical="center"/>
    </xf>
    <xf numFmtId="38" fontId="1" fillId="3" borderId="5" xfId="1" applyFont="1" applyFill="1" applyBorder="1">
      <alignment vertical="center"/>
    </xf>
    <xf numFmtId="38" fontId="1" fillId="3" borderId="4" xfId="1" applyFont="1" applyFill="1" applyBorder="1">
      <alignment vertical="center"/>
    </xf>
    <xf numFmtId="2" fontId="1" fillId="3" borderId="4" xfId="2" applyNumberFormat="1" applyFill="1" applyBorder="1">
      <alignment vertical="center"/>
    </xf>
    <xf numFmtId="0" fontId="1" fillId="0" borderId="0" xfId="2" applyFill="1" applyBorder="1">
      <alignment vertical="center"/>
    </xf>
    <xf numFmtId="0" fontId="1" fillId="0" borderId="4" xfId="2" applyBorder="1">
      <alignment vertical="center"/>
    </xf>
    <xf numFmtId="0" fontId="1" fillId="0" borderId="6" xfId="2" applyBorder="1">
      <alignment vertical="center"/>
    </xf>
    <xf numFmtId="0" fontId="1" fillId="4" borderId="0" xfId="2" applyFill="1" applyAlignment="1">
      <alignment horizontal="center" vertical="center"/>
    </xf>
    <xf numFmtId="38" fontId="1" fillId="4" borderId="7" xfId="1" applyFont="1" applyFill="1" applyBorder="1">
      <alignment vertical="center"/>
    </xf>
    <xf numFmtId="38" fontId="1" fillId="4" borderId="0" xfId="1" applyFont="1" applyFill="1">
      <alignment vertical="center"/>
    </xf>
    <xf numFmtId="40" fontId="1" fillId="4" borderId="0" xfId="2" applyNumberFormat="1" applyFill="1">
      <alignment vertical="center"/>
    </xf>
    <xf numFmtId="38" fontId="1" fillId="0" borderId="0" xfId="2" applyNumberFormat="1" applyFill="1" applyBorder="1">
      <alignment vertical="center"/>
    </xf>
    <xf numFmtId="38" fontId="1" fillId="4" borderId="8" xfId="2" applyNumberFormat="1" applyFill="1" applyBorder="1">
      <alignment vertical="center"/>
    </xf>
    <xf numFmtId="38" fontId="1" fillId="4" borderId="0" xfId="2" applyNumberFormat="1" applyFill="1">
      <alignment vertical="center"/>
    </xf>
    <xf numFmtId="0" fontId="1" fillId="0" borderId="0" xfId="2" applyAlignment="1">
      <alignment horizontal="center" vertical="center"/>
    </xf>
    <xf numFmtId="38" fontId="1" fillId="0" borderId="7" xfId="1" applyFont="1" applyBorder="1">
      <alignment vertical="center"/>
    </xf>
    <xf numFmtId="38" fontId="1" fillId="0" borderId="0" xfId="1" applyFont="1">
      <alignment vertical="center"/>
    </xf>
    <xf numFmtId="40" fontId="1" fillId="0" borderId="0" xfId="2" applyNumberFormat="1">
      <alignment vertical="center"/>
    </xf>
    <xf numFmtId="38" fontId="1" fillId="0" borderId="8" xfId="1" applyFont="1" applyBorder="1">
      <alignment vertical="center"/>
    </xf>
    <xf numFmtId="0" fontId="1" fillId="0" borderId="9" xfId="2" applyBorder="1" applyAlignment="1">
      <alignment horizontal="center" vertical="center"/>
    </xf>
    <xf numFmtId="38" fontId="1" fillId="0" borderId="10" xfId="1" applyFont="1" applyBorder="1">
      <alignment vertical="center"/>
    </xf>
    <xf numFmtId="38" fontId="1" fillId="0" borderId="9" xfId="1" applyFont="1" applyBorder="1">
      <alignment vertical="center"/>
    </xf>
    <xf numFmtId="40" fontId="1" fillId="0" borderId="9" xfId="2" applyNumberFormat="1" applyBorder="1">
      <alignment vertical="center"/>
    </xf>
    <xf numFmtId="38" fontId="1" fillId="0" borderId="11" xfId="1" applyFont="1" applyBorder="1">
      <alignment vertical="center"/>
    </xf>
    <xf numFmtId="38" fontId="1" fillId="4" borderId="8" xfId="1" applyFont="1" applyFill="1" applyBorder="1">
      <alignment vertical="center"/>
    </xf>
    <xf numFmtId="38" fontId="1" fillId="0" borderId="8" xfId="1" applyNumberFormat="1" applyFont="1" applyBorder="1">
      <alignment vertical="center"/>
    </xf>
    <xf numFmtId="38" fontId="1" fillId="0" borderId="0" xfId="1" applyNumberFormat="1" applyFont="1">
      <alignment vertical="center"/>
    </xf>
    <xf numFmtId="40" fontId="1" fillId="0" borderId="8" xfId="1" applyNumberFormat="1" applyFont="1" applyBorder="1">
      <alignment vertical="center"/>
    </xf>
    <xf numFmtId="40" fontId="1" fillId="0" borderId="0" xfId="1" applyNumberFormat="1" applyFont="1">
      <alignment vertical="center"/>
    </xf>
    <xf numFmtId="0" fontId="1" fillId="0" borderId="0" xfId="2" applyBorder="1" applyAlignment="1">
      <alignment horizontal="center" vertical="center"/>
    </xf>
    <xf numFmtId="38" fontId="1" fillId="0" borderId="0" xfId="1" applyFont="1" applyBorder="1">
      <alignment vertical="center"/>
    </xf>
    <xf numFmtId="40" fontId="1" fillId="0" borderId="0" xfId="2" applyNumberFormat="1" applyBorder="1">
      <alignment vertical="center"/>
    </xf>
    <xf numFmtId="0" fontId="1" fillId="0" borderId="12" xfId="2" applyBorder="1" applyAlignment="1">
      <alignment horizontal="center" vertical="center"/>
    </xf>
    <xf numFmtId="0" fontId="1" fillId="0" borderId="13" xfId="2" applyBorder="1">
      <alignment vertical="center"/>
    </xf>
    <xf numFmtId="0" fontId="1" fillId="0" borderId="12" xfId="2" applyBorder="1">
      <alignment vertical="center"/>
    </xf>
    <xf numFmtId="38" fontId="1" fillId="0" borderId="14" xfId="1" applyFont="1" applyBorder="1">
      <alignment vertical="center"/>
    </xf>
    <xf numFmtId="38" fontId="1" fillId="0" borderId="12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B6771418-89AA-46DE-B0C8-52115C054E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0;&#21463;&#20184;&#25285;&#24403;&#65290;/&#20154;&#21475;/RPA(&#38651;&#31639;&#23460;)/R07.07/(&#8251;&#28040;&#12375;&#12383;&#12425;&#32118;&#23550;&#12450;&#12459;&#12531;&#8251;)&#24180;&#40802;&#21029;5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末年齢別"/>
      <sheetName val="表"/>
    </sheetNames>
    <sheetDataSet>
      <sheetData sheetId="0">
        <row r="1">
          <cell r="O1" t="str">
            <v>年齢</v>
          </cell>
        </row>
        <row r="2">
          <cell r="L2">
            <v>216</v>
          </cell>
          <cell r="M2">
            <v>209</v>
          </cell>
          <cell r="N2">
            <v>425</v>
          </cell>
          <cell r="O2">
            <v>0</v>
          </cell>
          <cell r="Q2">
            <v>0</v>
          </cell>
          <cell r="R2">
            <v>0</v>
          </cell>
        </row>
        <row r="3">
          <cell r="L3">
            <v>257</v>
          </cell>
          <cell r="M3">
            <v>285</v>
          </cell>
          <cell r="N3">
            <v>542</v>
          </cell>
          <cell r="O3">
            <v>1</v>
          </cell>
          <cell r="Q3">
            <v>257</v>
          </cell>
          <cell r="R3">
            <v>285</v>
          </cell>
        </row>
        <row r="4">
          <cell r="L4">
            <v>296</v>
          </cell>
          <cell r="M4">
            <v>258</v>
          </cell>
          <cell r="N4">
            <v>554</v>
          </cell>
          <cell r="O4">
            <v>2</v>
          </cell>
          <cell r="Q4">
            <v>592</v>
          </cell>
          <cell r="R4">
            <v>516</v>
          </cell>
        </row>
        <row r="5">
          <cell r="L5">
            <v>278</v>
          </cell>
          <cell r="M5">
            <v>271</v>
          </cell>
          <cell r="N5">
            <v>549</v>
          </cell>
          <cell r="O5">
            <v>3</v>
          </cell>
          <cell r="Q5">
            <v>834</v>
          </cell>
          <cell r="R5">
            <v>813</v>
          </cell>
        </row>
        <row r="6">
          <cell r="L6">
            <v>308</v>
          </cell>
          <cell r="M6">
            <v>340</v>
          </cell>
          <cell r="N6">
            <v>648</v>
          </cell>
          <cell r="O6">
            <v>4</v>
          </cell>
          <cell r="Q6">
            <v>1232</v>
          </cell>
          <cell r="R6">
            <v>1360</v>
          </cell>
        </row>
        <row r="7">
          <cell r="L7">
            <v>290</v>
          </cell>
          <cell r="M7">
            <v>281</v>
          </cell>
          <cell r="N7">
            <v>571</v>
          </cell>
          <cell r="O7">
            <v>5</v>
          </cell>
          <cell r="Q7">
            <v>1450</v>
          </cell>
          <cell r="R7">
            <v>1405</v>
          </cell>
        </row>
        <row r="8">
          <cell r="L8">
            <v>352</v>
          </cell>
          <cell r="M8">
            <v>324</v>
          </cell>
          <cell r="N8">
            <v>676</v>
          </cell>
          <cell r="O8">
            <v>6</v>
          </cell>
          <cell r="Q8">
            <v>2112</v>
          </cell>
          <cell r="R8">
            <v>1944</v>
          </cell>
        </row>
        <row r="9">
          <cell r="L9">
            <v>354</v>
          </cell>
          <cell r="M9">
            <v>280</v>
          </cell>
          <cell r="N9">
            <v>634</v>
          </cell>
          <cell r="O9">
            <v>7</v>
          </cell>
          <cell r="Q9">
            <v>2478</v>
          </cell>
          <cell r="R9">
            <v>1960</v>
          </cell>
        </row>
        <row r="10">
          <cell r="L10">
            <v>399</v>
          </cell>
          <cell r="M10">
            <v>354</v>
          </cell>
          <cell r="N10">
            <v>753</v>
          </cell>
          <cell r="O10">
            <v>8</v>
          </cell>
          <cell r="Q10">
            <v>3192</v>
          </cell>
          <cell r="R10">
            <v>2832</v>
          </cell>
        </row>
        <row r="11">
          <cell r="L11">
            <v>349</v>
          </cell>
          <cell r="M11">
            <v>354</v>
          </cell>
          <cell r="N11">
            <v>703</v>
          </cell>
          <cell r="O11">
            <v>9</v>
          </cell>
          <cell r="Q11">
            <v>3141</v>
          </cell>
          <cell r="R11">
            <v>3186</v>
          </cell>
        </row>
        <row r="12">
          <cell r="L12">
            <v>382</v>
          </cell>
          <cell r="M12">
            <v>379</v>
          </cell>
          <cell r="N12">
            <v>761</v>
          </cell>
          <cell r="O12">
            <v>10</v>
          </cell>
          <cell r="Q12">
            <v>3820</v>
          </cell>
          <cell r="R12">
            <v>3790</v>
          </cell>
        </row>
        <row r="13">
          <cell r="L13">
            <v>406</v>
          </cell>
          <cell r="M13">
            <v>379</v>
          </cell>
          <cell r="N13">
            <v>785</v>
          </cell>
          <cell r="O13">
            <v>11</v>
          </cell>
          <cell r="Q13">
            <v>4466</v>
          </cell>
          <cell r="R13">
            <v>4169</v>
          </cell>
        </row>
        <row r="14">
          <cell r="L14">
            <v>408</v>
          </cell>
          <cell r="M14">
            <v>351</v>
          </cell>
          <cell r="N14">
            <v>759</v>
          </cell>
          <cell r="O14">
            <v>12</v>
          </cell>
          <cell r="Q14">
            <v>4896</v>
          </cell>
          <cell r="R14">
            <v>4212</v>
          </cell>
        </row>
        <row r="15">
          <cell r="L15">
            <v>398</v>
          </cell>
          <cell r="M15">
            <v>365</v>
          </cell>
          <cell r="N15">
            <v>763</v>
          </cell>
          <cell r="O15">
            <v>13</v>
          </cell>
          <cell r="Q15">
            <v>5174</v>
          </cell>
          <cell r="R15">
            <v>4745</v>
          </cell>
        </row>
        <row r="16">
          <cell r="L16">
            <v>434</v>
          </cell>
          <cell r="M16">
            <v>410</v>
          </cell>
          <cell r="N16">
            <v>844</v>
          </cell>
          <cell r="O16">
            <v>14</v>
          </cell>
          <cell r="Q16">
            <v>6076</v>
          </cell>
          <cell r="R16">
            <v>5740</v>
          </cell>
        </row>
        <row r="17">
          <cell r="L17">
            <v>409</v>
          </cell>
          <cell r="M17">
            <v>438</v>
          </cell>
          <cell r="N17">
            <v>847</v>
          </cell>
          <cell r="O17">
            <v>15</v>
          </cell>
          <cell r="Q17">
            <v>6135</v>
          </cell>
          <cell r="R17">
            <v>6570</v>
          </cell>
        </row>
        <row r="18">
          <cell r="L18">
            <v>451</v>
          </cell>
          <cell r="M18">
            <v>372</v>
          </cell>
          <cell r="N18">
            <v>823</v>
          </cell>
          <cell r="O18">
            <v>16</v>
          </cell>
          <cell r="Q18">
            <v>7216</v>
          </cell>
          <cell r="R18">
            <v>5952</v>
          </cell>
        </row>
        <row r="19">
          <cell r="L19">
            <v>457</v>
          </cell>
          <cell r="M19">
            <v>402</v>
          </cell>
          <cell r="N19">
            <v>859</v>
          </cell>
          <cell r="O19">
            <v>17</v>
          </cell>
          <cell r="Q19">
            <v>7769</v>
          </cell>
          <cell r="R19">
            <v>6834</v>
          </cell>
        </row>
        <row r="20">
          <cell r="L20">
            <v>413</v>
          </cell>
          <cell r="M20">
            <v>404</v>
          </cell>
          <cell r="N20">
            <v>817</v>
          </cell>
          <cell r="O20">
            <v>18</v>
          </cell>
          <cell r="Q20">
            <v>7434</v>
          </cell>
          <cell r="R20">
            <v>7272</v>
          </cell>
        </row>
        <row r="21">
          <cell r="L21">
            <v>407</v>
          </cell>
          <cell r="M21">
            <v>401</v>
          </cell>
          <cell r="N21">
            <v>808</v>
          </cell>
          <cell r="O21">
            <v>19</v>
          </cell>
          <cell r="Q21">
            <v>7733</v>
          </cell>
          <cell r="R21">
            <v>7619</v>
          </cell>
        </row>
        <row r="22">
          <cell r="L22">
            <v>447</v>
          </cell>
          <cell r="M22">
            <v>380</v>
          </cell>
          <cell r="N22">
            <v>827</v>
          </cell>
          <cell r="O22">
            <v>20</v>
          </cell>
          <cell r="Q22">
            <v>8940</v>
          </cell>
          <cell r="R22">
            <v>7600</v>
          </cell>
        </row>
        <row r="23">
          <cell r="L23">
            <v>455</v>
          </cell>
          <cell r="M23">
            <v>447</v>
          </cell>
          <cell r="N23">
            <v>902</v>
          </cell>
          <cell r="O23">
            <v>21</v>
          </cell>
          <cell r="Q23">
            <v>9555</v>
          </cell>
          <cell r="R23">
            <v>9387</v>
          </cell>
        </row>
        <row r="24">
          <cell r="L24">
            <v>425</v>
          </cell>
          <cell r="M24">
            <v>420</v>
          </cell>
          <cell r="N24">
            <v>845</v>
          </cell>
          <cell r="O24">
            <v>22</v>
          </cell>
          <cell r="Q24">
            <v>9350</v>
          </cell>
          <cell r="R24">
            <v>9240</v>
          </cell>
        </row>
        <row r="25">
          <cell r="L25">
            <v>398</v>
          </cell>
          <cell r="M25">
            <v>385</v>
          </cell>
          <cell r="N25">
            <v>783</v>
          </cell>
          <cell r="O25">
            <v>23</v>
          </cell>
          <cell r="Q25">
            <v>9154</v>
          </cell>
          <cell r="R25">
            <v>8855</v>
          </cell>
        </row>
        <row r="26">
          <cell r="L26">
            <v>369</v>
          </cell>
          <cell r="M26">
            <v>406</v>
          </cell>
          <cell r="N26">
            <v>775</v>
          </cell>
          <cell r="O26">
            <v>24</v>
          </cell>
          <cell r="Q26">
            <v>8856</v>
          </cell>
          <cell r="R26">
            <v>9744</v>
          </cell>
        </row>
        <row r="27">
          <cell r="L27">
            <v>354</v>
          </cell>
          <cell r="M27">
            <v>354</v>
          </cell>
          <cell r="N27">
            <v>708</v>
          </cell>
          <cell r="O27">
            <v>25</v>
          </cell>
          <cell r="Q27">
            <v>8850</v>
          </cell>
          <cell r="R27">
            <v>8850</v>
          </cell>
        </row>
        <row r="28">
          <cell r="L28">
            <v>412</v>
          </cell>
          <cell r="M28">
            <v>368</v>
          </cell>
          <cell r="N28">
            <v>780</v>
          </cell>
          <cell r="O28">
            <v>26</v>
          </cell>
          <cell r="Q28">
            <v>10712</v>
          </cell>
          <cell r="R28">
            <v>9568</v>
          </cell>
        </row>
        <row r="29">
          <cell r="L29">
            <v>371</v>
          </cell>
          <cell r="M29">
            <v>337</v>
          </cell>
          <cell r="N29">
            <v>708</v>
          </cell>
          <cell r="O29">
            <v>27</v>
          </cell>
          <cell r="Q29">
            <v>10017</v>
          </cell>
          <cell r="R29">
            <v>9099</v>
          </cell>
        </row>
        <row r="30">
          <cell r="L30">
            <v>382</v>
          </cell>
          <cell r="M30">
            <v>363</v>
          </cell>
          <cell r="N30">
            <v>745</v>
          </cell>
          <cell r="O30">
            <v>28</v>
          </cell>
          <cell r="Q30">
            <v>10696</v>
          </cell>
          <cell r="R30">
            <v>10164</v>
          </cell>
        </row>
        <row r="31">
          <cell r="L31">
            <v>345</v>
          </cell>
          <cell r="M31">
            <v>337</v>
          </cell>
          <cell r="N31">
            <v>682</v>
          </cell>
          <cell r="O31">
            <v>29</v>
          </cell>
          <cell r="Q31">
            <v>10005</v>
          </cell>
          <cell r="R31">
            <v>9773</v>
          </cell>
        </row>
        <row r="32">
          <cell r="L32">
            <v>350</v>
          </cell>
          <cell r="M32">
            <v>350</v>
          </cell>
          <cell r="N32">
            <v>700</v>
          </cell>
          <cell r="O32">
            <v>30</v>
          </cell>
          <cell r="Q32">
            <v>10500</v>
          </cell>
          <cell r="R32">
            <v>10500</v>
          </cell>
        </row>
        <row r="33">
          <cell r="L33">
            <v>390</v>
          </cell>
          <cell r="M33">
            <v>374</v>
          </cell>
          <cell r="N33">
            <v>764</v>
          </cell>
          <cell r="O33">
            <v>31</v>
          </cell>
          <cell r="Q33">
            <v>12090</v>
          </cell>
          <cell r="R33">
            <v>11594</v>
          </cell>
        </row>
        <row r="34">
          <cell r="L34">
            <v>402</v>
          </cell>
          <cell r="M34">
            <v>373</v>
          </cell>
          <cell r="N34">
            <v>775</v>
          </cell>
          <cell r="O34">
            <v>32</v>
          </cell>
          <cell r="Q34">
            <v>12864</v>
          </cell>
          <cell r="R34">
            <v>11936</v>
          </cell>
        </row>
        <row r="35">
          <cell r="L35">
            <v>398</v>
          </cell>
          <cell r="M35">
            <v>371</v>
          </cell>
          <cell r="N35">
            <v>769</v>
          </cell>
          <cell r="O35">
            <v>33</v>
          </cell>
          <cell r="Q35">
            <v>13134</v>
          </cell>
          <cell r="R35">
            <v>12243</v>
          </cell>
        </row>
        <row r="36">
          <cell r="L36">
            <v>378</v>
          </cell>
          <cell r="M36">
            <v>392</v>
          </cell>
          <cell r="N36">
            <v>770</v>
          </cell>
          <cell r="O36">
            <v>34</v>
          </cell>
          <cell r="Q36">
            <v>12852</v>
          </cell>
          <cell r="R36">
            <v>13328</v>
          </cell>
        </row>
        <row r="37">
          <cell r="L37">
            <v>399</v>
          </cell>
          <cell r="M37">
            <v>408</v>
          </cell>
          <cell r="N37">
            <v>807</v>
          </cell>
          <cell r="O37">
            <v>35</v>
          </cell>
          <cell r="Q37">
            <v>13965</v>
          </cell>
          <cell r="R37">
            <v>14280</v>
          </cell>
        </row>
        <row r="38">
          <cell r="L38">
            <v>427</v>
          </cell>
          <cell r="M38">
            <v>415</v>
          </cell>
          <cell r="N38">
            <v>842</v>
          </cell>
          <cell r="O38">
            <v>36</v>
          </cell>
          <cell r="Q38">
            <v>15372</v>
          </cell>
          <cell r="R38">
            <v>14940</v>
          </cell>
        </row>
        <row r="39">
          <cell r="L39">
            <v>437</v>
          </cell>
          <cell r="M39">
            <v>410</v>
          </cell>
          <cell r="N39">
            <v>847</v>
          </cell>
          <cell r="O39">
            <v>37</v>
          </cell>
          <cell r="Q39">
            <v>16169</v>
          </cell>
          <cell r="R39">
            <v>15170</v>
          </cell>
        </row>
        <row r="40">
          <cell r="L40">
            <v>482</v>
          </cell>
          <cell r="M40">
            <v>457</v>
          </cell>
          <cell r="N40">
            <v>939</v>
          </cell>
          <cell r="O40">
            <v>38</v>
          </cell>
          <cell r="Q40">
            <v>18316</v>
          </cell>
          <cell r="R40">
            <v>17366</v>
          </cell>
        </row>
        <row r="41">
          <cell r="L41">
            <v>477</v>
          </cell>
          <cell r="M41">
            <v>468</v>
          </cell>
          <cell r="N41">
            <v>945</v>
          </cell>
          <cell r="O41">
            <v>39</v>
          </cell>
          <cell r="Q41">
            <v>18603</v>
          </cell>
          <cell r="R41">
            <v>18252</v>
          </cell>
        </row>
        <row r="42">
          <cell r="L42">
            <v>507</v>
          </cell>
          <cell r="M42">
            <v>483</v>
          </cell>
          <cell r="N42">
            <v>990</v>
          </cell>
          <cell r="O42">
            <v>40</v>
          </cell>
          <cell r="Q42">
            <v>20280</v>
          </cell>
          <cell r="R42">
            <v>19320</v>
          </cell>
        </row>
        <row r="43">
          <cell r="L43">
            <v>508</v>
          </cell>
          <cell r="M43">
            <v>525</v>
          </cell>
          <cell r="N43">
            <v>1033</v>
          </cell>
          <cell r="O43">
            <v>41</v>
          </cell>
          <cell r="Q43">
            <v>20828</v>
          </cell>
          <cell r="R43">
            <v>21525</v>
          </cell>
        </row>
        <row r="44">
          <cell r="L44">
            <v>521</v>
          </cell>
          <cell r="M44">
            <v>502</v>
          </cell>
          <cell r="N44">
            <v>1023</v>
          </cell>
          <cell r="O44">
            <v>42</v>
          </cell>
          <cell r="Q44">
            <v>21882</v>
          </cell>
          <cell r="R44">
            <v>21084</v>
          </cell>
        </row>
        <row r="45">
          <cell r="L45">
            <v>517</v>
          </cell>
          <cell r="M45">
            <v>541</v>
          </cell>
          <cell r="N45">
            <v>1058</v>
          </cell>
          <cell r="O45">
            <v>43</v>
          </cell>
          <cell r="Q45">
            <v>22231</v>
          </cell>
          <cell r="R45">
            <v>23263</v>
          </cell>
        </row>
        <row r="46">
          <cell r="L46">
            <v>511</v>
          </cell>
          <cell r="M46">
            <v>532</v>
          </cell>
          <cell r="N46">
            <v>1043</v>
          </cell>
          <cell r="O46">
            <v>44</v>
          </cell>
          <cell r="Q46">
            <v>22484</v>
          </cell>
          <cell r="R46">
            <v>23408</v>
          </cell>
        </row>
        <row r="47">
          <cell r="L47">
            <v>525</v>
          </cell>
          <cell r="M47">
            <v>495</v>
          </cell>
          <cell r="N47">
            <v>1020</v>
          </cell>
          <cell r="O47">
            <v>45</v>
          </cell>
          <cell r="Q47">
            <v>23625</v>
          </cell>
          <cell r="R47">
            <v>22275</v>
          </cell>
        </row>
        <row r="48">
          <cell r="L48">
            <v>580</v>
          </cell>
          <cell r="M48">
            <v>544</v>
          </cell>
          <cell r="N48">
            <v>1124</v>
          </cell>
          <cell r="O48">
            <v>46</v>
          </cell>
          <cell r="Q48">
            <v>26680</v>
          </cell>
          <cell r="R48">
            <v>25024</v>
          </cell>
        </row>
        <row r="49">
          <cell r="L49">
            <v>604</v>
          </cell>
          <cell r="M49">
            <v>584</v>
          </cell>
          <cell r="N49">
            <v>1188</v>
          </cell>
          <cell r="O49">
            <v>47</v>
          </cell>
          <cell r="Q49">
            <v>28388</v>
          </cell>
          <cell r="R49">
            <v>27448</v>
          </cell>
        </row>
        <row r="50">
          <cell r="L50">
            <v>624</v>
          </cell>
          <cell r="M50">
            <v>609</v>
          </cell>
          <cell r="N50">
            <v>1233</v>
          </cell>
          <cell r="O50">
            <v>48</v>
          </cell>
          <cell r="Q50">
            <v>29952</v>
          </cell>
          <cell r="R50">
            <v>29232</v>
          </cell>
        </row>
        <row r="51">
          <cell r="L51">
            <v>610</v>
          </cell>
          <cell r="M51">
            <v>611</v>
          </cell>
          <cell r="N51">
            <v>1221</v>
          </cell>
          <cell r="O51">
            <v>49</v>
          </cell>
          <cell r="Q51">
            <v>29890</v>
          </cell>
          <cell r="R51">
            <v>29939</v>
          </cell>
        </row>
        <row r="52">
          <cell r="L52">
            <v>627</v>
          </cell>
          <cell r="M52">
            <v>626</v>
          </cell>
          <cell r="N52">
            <v>1253</v>
          </cell>
          <cell r="O52">
            <v>50</v>
          </cell>
          <cell r="Q52">
            <v>31350</v>
          </cell>
          <cell r="R52">
            <v>31300</v>
          </cell>
        </row>
        <row r="53">
          <cell r="L53">
            <v>666</v>
          </cell>
          <cell r="M53">
            <v>712</v>
          </cell>
          <cell r="N53">
            <v>1378</v>
          </cell>
          <cell r="O53">
            <v>51</v>
          </cell>
          <cell r="Q53">
            <v>33966</v>
          </cell>
          <cell r="R53">
            <v>36312</v>
          </cell>
        </row>
        <row r="54">
          <cell r="L54">
            <v>700</v>
          </cell>
          <cell r="M54">
            <v>647</v>
          </cell>
          <cell r="N54">
            <v>1347</v>
          </cell>
          <cell r="O54">
            <v>52</v>
          </cell>
          <cell r="Q54">
            <v>36400</v>
          </cell>
          <cell r="R54">
            <v>33644</v>
          </cell>
        </row>
        <row r="55">
          <cell r="L55">
            <v>677</v>
          </cell>
          <cell r="M55">
            <v>611</v>
          </cell>
          <cell r="N55">
            <v>1288</v>
          </cell>
          <cell r="O55">
            <v>53</v>
          </cell>
          <cell r="Q55">
            <v>35881</v>
          </cell>
          <cell r="R55">
            <v>32383</v>
          </cell>
        </row>
        <row r="56">
          <cell r="L56">
            <v>663</v>
          </cell>
          <cell r="M56">
            <v>635</v>
          </cell>
          <cell r="N56">
            <v>1298</v>
          </cell>
          <cell r="O56">
            <v>54</v>
          </cell>
          <cell r="Q56">
            <v>35802</v>
          </cell>
          <cell r="R56">
            <v>34290</v>
          </cell>
        </row>
        <row r="57">
          <cell r="L57">
            <v>590</v>
          </cell>
          <cell r="M57">
            <v>630</v>
          </cell>
          <cell r="N57">
            <v>1220</v>
          </cell>
          <cell r="O57">
            <v>55</v>
          </cell>
          <cell r="Q57">
            <v>32450</v>
          </cell>
          <cell r="R57">
            <v>34650</v>
          </cell>
        </row>
        <row r="58">
          <cell r="L58">
            <v>595</v>
          </cell>
          <cell r="M58">
            <v>594</v>
          </cell>
          <cell r="N58">
            <v>1189</v>
          </cell>
          <cell r="O58">
            <v>56</v>
          </cell>
          <cell r="Q58">
            <v>33320</v>
          </cell>
          <cell r="R58">
            <v>33264</v>
          </cell>
        </row>
        <row r="59">
          <cell r="L59">
            <v>571</v>
          </cell>
          <cell r="M59">
            <v>577</v>
          </cell>
          <cell r="N59">
            <v>1148</v>
          </cell>
          <cell r="O59">
            <v>57</v>
          </cell>
          <cell r="Q59">
            <v>32547</v>
          </cell>
          <cell r="R59">
            <v>32889</v>
          </cell>
        </row>
        <row r="60">
          <cell r="L60">
            <v>530</v>
          </cell>
          <cell r="M60">
            <v>569</v>
          </cell>
          <cell r="N60">
            <v>1099</v>
          </cell>
          <cell r="O60">
            <v>58</v>
          </cell>
          <cell r="Q60">
            <v>30740</v>
          </cell>
          <cell r="R60">
            <v>33002</v>
          </cell>
        </row>
        <row r="61">
          <cell r="L61">
            <v>449</v>
          </cell>
          <cell r="M61">
            <v>510</v>
          </cell>
          <cell r="N61">
            <v>959</v>
          </cell>
          <cell r="O61">
            <v>59</v>
          </cell>
          <cell r="Q61">
            <v>26491</v>
          </cell>
          <cell r="R61">
            <v>30090</v>
          </cell>
        </row>
        <row r="62">
          <cell r="L62">
            <v>525</v>
          </cell>
          <cell r="M62">
            <v>587</v>
          </cell>
          <cell r="N62">
            <v>1112</v>
          </cell>
          <cell r="O62">
            <v>60</v>
          </cell>
          <cell r="Q62">
            <v>31500</v>
          </cell>
          <cell r="R62">
            <v>35220</v>
          </cell>
        </row>
        <row r="63">
          <cell r="L63">
            <v>499</v>
          </cell>
          <cell r="M63">
            <v>553</v>
          </cell>
          <cell r="N63">
            <v>1052</v>
          </cell>
          <cell r="O63">
            <v>61</v>
          </cell>
          <cell r="Q63">
            <v>30439</v>
          </cell>
          <cell r="R63">
            <v>33733</v>
          </cell>
        </row>
        <row r="64">
          <cell r="L64">
            <v>509</v>
          </cell>
          <cell r="M64">
            <v>588</v>
          </cell>
          <cell r="N64">
            <v>1097</v>
          </cell>
          <cell r="O64">
            <v>62</v>
          </cell>
          <cell r="Q64">
            <v>31558</v>
          </cell>
          <cell r="R64">
            <v>36456</v>
          </cell>
        </row>
        <row r="65">
          <cell r="L65">
            <v>541</v>
          </cell>
          <cell r="M65">
            <v>525</v>
          </cell>
          <cell r="N65">
            <v>1066</v>
          </cell>
          <cell r="O65">
            <v>63</v>
          </cell>
          <cell r="Q65">
            <v>34083</v>
          </cell>
          <cell r="R65">
            <v>33075</v>
          </cell>
        </row>
        <row r="66">
          <cell r="L66">
            <v>470</v>
          </cell>
          <cell r="M66">
            <v>560</v>
          </cell>
          <cell r="N66">
            <v>1030</v>
          </cell>
          <cell r="O66">
            <v>64</v>
          </cell>
          <cell r="Q66">
            <v>30080</v>
          </cell>
          <cell r="R66">
            <v>35840</v>
          </cell>
        </row>
        <row r="67">
          <cell r="L67">
            <v>509</v>
          </cell>
          <cell r="M67">
            <v>565</v>
          </cell>
          <cell r="N67">
            <v>1074</v>
          </cell>
          <cell r="O67">
            <v>65</v>
          </cell>
          <cell r="Q67">
            <v>33085</v>
          </cell>
          <cell r="R67">
            <v>36725</v>
          </cell>
        </row>
        <row r="68">
          <cell r="L68">
            <v>528</v>
          </cell>
          <cell r="M68">
            <v>600</v>
          </cell>
          <cell r="N68">
            <v>1128</v>
          </cell>
          <cell r="O68">
            <v>66</v>
          </cell>
          <cell r="Q68">
            <v>34848</v>
          </cell>
          <cell r="R68">
            <v>39600</v>
          </cell>
        </row>
        <row r="69">
          <cell r="L69">
            <v>512</v>
          </cell>
          <cell r="M69">
            <v>568</v>
          </cell>
          <cell r="N69">
            <v>1080</v>
          </cell>
          <cell r="O69">
            <v>67</v>
          </cell>
          <cell r="Q69">
            <v>34304</v>
          </cell>
          <cell r="R69">
            <v>38056</v>
          </cell>
        </row>
        <row r="70">
          <cell r="L70">
            <v>517</v>
          </cell>
          <cell r="M70">
            <v>568</v>
          </cell>
          <cell r="N70">
            <v>1085</v>
          </cell>
          <cell r="O70">
            <v>68</v>
          </cell>
          <cell r="Q70">
            <v>35156</v>
          </cell>
          <cell r="R70">
            <v>38624</v>
          </cell>
        </row>
        <row r="71">
          <cell r="L71">
            <v>529</v>
          </cell>
          <cell r="M71">
            <v>601</v>
          </cell>
          <cell r="N71">
            <v>1130</v>
          </cell>
          <cell r="O71">
            <v>69</v>
          </cell>
          <cell r="Q71">
            <v>36501</v>
          </cell>
          <cell r="R71">
            <v>41469</v>
          </cell>
        </row>
        <row r="72">
          <cell r="L72">
            <v>567</v>
          </cell>
          <cell r="M72">
            <v>625</v>
          </cell>
          <cell r="N72">
            <v>1192</v>
          </cell>
          <cell r="O72">
            <v>70</v>
          </cell>
          <cell r="Q72">
            <v>39690</v>
          </cell>
          <cell r="R72">
            <v>43750</v>
          </cell>
        </row>
        <row r="73">
          <cell r="L73">
            <v>548</v>
          </cell>
          <cell r="M73">
            <v>671</v>
          </cell>
          <cell r="N73">
            <v>1219</v>
          </cell>
          <cell r="O73">
            <v>71</v>
          </cell>
          <cell r="Q73">
            <v>38908</v>
          </cell>
          <cell r="R73">
            <v>47641</v>
          </cell>
        </row>
        <row r="74">
          <cell r="L74">
            <v>578</v>
          </cell>
          <cell r="M74">
            <v>645</v>
          </cell>
          <cell r="N74">
            <v>1223</v>
          </cell>
          <cell r="O74">
            <v>72</v>
          </cell>
          <cell r="Q74">
            <v>41616</v>
          </cell>
          <cell r="R74">
            <v>46440</v>
          </cell>
        </row>
        <row r="75">
          <cell r="L75">
            <v>643</v>
          </cell>
          <cell r="M75">
            <v>670</v>
          </cell>
          <cell r="N75">
            <v>1313</v>
          </cell>
          <cell r="O75">
            <v>73</v>
          </cell>
          <cell r="Q75">
            <v>46939</v>
          </cell>
          <cell r="R75">
            <v>48910</v>
          </cell>
        </row>
        <row r="76">
          <cell r="L76">
            <v>617</v>
          </cell>
          <cell r="M76">
            <v>717</v>
          </cell>
          <cell r="N76">
            <v>1334</v>
          </cell>
          <cell r="O76">
            <v>74</v>
          </cell>
          <cell r="Q76">
            <v>45658</v>
          </cell>
          <cell r="R76">
            <v>53058</v>
          </cell>
        </row>
        <row r="77">
          <cell r="L77">
            <v>708</v>
          </cell>
          <cell r="M77">
            <v>796</v>
          </cell>
          <cell r="N77">
            <v>1504</v>
          </cell>
          <cell r="O77">
            <v>75</v>
          </cell>
          <cell r="Q77">
            <v>53100</v>
          </cell>
          <cell r="R77">
            <v>59700</v>
          </cell>
        </row>
        <row r="78">
          <cell r="L78">
            <v>742</v>
          </cell>
          <cell r="M78">
            <v>832</v>
          </cell>
          <cell r="N78">
            <v>1574</v>
          </cell>
          <cell r="O78">
            <v>76</v>
          </cell>
          <cell r="Q78">
            <v>56392</v>
          </cell>
          <cell r="R78">
            <v>63232</v>
          </cell>
        </row>
        <row r="79">
          <cell r="L79">
            <v>734</v>
          </cell>
          <cell r="M79">
            <v>849</v>
          </cell>
          <cell r="N79">
            <v>1583</v>
          </cell>
          <cell r="O79">
            <v>77</v>
          </cell>
          <cell r="Q79">
            <v>56518</v>
          </cell>
          <cell r="R79">
            <v>65373</v>
          </cell>
        </row>
        <row r="80">
          <cell r="L80">
            <v>586</v>
          </cell>
          <cell r="M80">
            <v>729</v>
          </cell>
          <cell r="N80">
            <v>1315</v>
          </cell>
          <cell r="O80">
            <v>78</v>
          </cell>
          <cell r="Q80">
            <v>45708</v>
          </cell>
          <cell r="R80">
            <v>56862</v>
          </cell>
        </row>
        <row r="81">
          <cell r="L81">
            <v>345</v>
          </cell>
          <cell r="M81">
            <v>399</v>
          </cell>
          <cell r="N81">
            <v>744</v>
          </cell>
          <cell r="O81">
            <v>79</v>
          </cell>
          <cell r="Q81">
            <v>27255</v>
          </cell>
          <cell r="R81">
            <v>31521</v>
          </cell>
        </row>
        <row r="82">
          <cell r="L82">
            <v>403</v>
          </cell>
          <cell r="M82">
            <v>489</v>
          </cell>
          <cell r="N82">
            <v>892</v>
          </cell>
          <cell r="O82">
            <v>80</v>
          </cell>
          <cell r="Q82">
            <v>32240</v>
          </cell>
          <cell r="R82">
            <v>39120</v>
          </cell>
        </row>
        <row r="83">
          <cell r="L83">
            <v>477</v>
          </cell>
          <cell r="M83">
            <v>557</v>
          </cell>
          <cell r="N83">
            <v>1034</v>
          </cell>
          <cell r="O83">
            <v>81</v>
          </cell>
          <cell r="Q83">
            <v>38637</v>
          </cell>
          <cell r="R83">
            <v>45117</v>
          </cell>
        </row>
        <row r="84">
          <cell r="L84">
            <v>442</v>
          </cell>
          <cell r="M84">
            <v>529</v>
          </cell>
          <cell r="N84">
            <v>971</v>
          </cell>
          <cell r="O84">
            <v>82</v>
          </cell>
          <cell r="Q84">
            <v>36244</v>
          </cell>
          <cell r="R84">
            <v>43378</v>
          </cell>
        </row>
        <row r="85">
          <cell r="L85">
            <v>378</v>
          </cell>
          <cell r="M85">
            <v>482</v>
          </cell>
          <cell r="N85">
            <v>860</v>
          </cell>
          <cell r="O85">
            <v>83</v>
          </cell>
          <cell r="Q85">
            <v>31374</v>
          </cell>
          <cell r="R85">
            <v>40006</v>
          </cell>
        </row>
        <row r="86">
          <cell r="L86">
            <v>337</v>
          </cell>
          <cell r="M86">
            <v>448</v>
          </cell>
          <cell r="N86">
            <v>785</v>
          </cell>
          <cell r="O86">
            <v>84</v>
          </cell>
          <cell r="Q86">
            <v>28308</v>
          </cell>
          <cell r="R86">
            <v>37632</v>
          </cell>
        </row>
        <row r="87">
          <cell r="L87">
            <v>245</v>
          </cell>
          <cell r="M87">
            <v>367</v>
          </cell>
          <cell r="N87">
            <v>612</v>
          </cell>
          <cell r="O87">
            <v>85</v>
          </cell>
          <cell r="Q87">
            <v>20825</v>
          </cell>
          <cell r="R87">
            <v>31195</v>
          </cell>
        </row>
        <row r="88">
          <cell r="L88">
            <v>203</v>
          </cell>
          <cell r="M88">
            <v>293</v>
          </cell>
          <cell r="N88">
            <v>496</v>
          </cell>
          <cell r="O88">
            <v>86</v>
          </cell>
          <cell r="Q88">
            <v>17458</v>
          </cell>
          <cell r="R88">
            <v>25198</v>
          </cell>
        </row>
        <row r="89">
          <cell r="L89">
            <v>228</v>
          </cell>
          <cell r="M89">
            <v>331</v>
          </cell>
          <cell r="N89">
            <v>559</v>
          </cell>
          <cell r="O89">
            <v>87</v>
          </cell>
          <cell r="Q89">
            <v>19836</v>
          </cell>
          <cell r="R89">
            <v>28797</v>
          </cell>
        </row>
        <row r="90">
          <cell r="L90">
            <v>191</v>
          </cell>
          <cell r="M90">
            <v>273</v>
          </cell>
          <cell r="N90">
            <v>464</v>
          </cell>
          <cell r="O90">
            <v>88</v>
          </cell>
          <cell r="Q90">
            <v>16808</v>
          </cell>
          <cell r="R90">
            <v>24024</v>
          </cell>
        </row>
        <row r="91">
          <cell r="L91">
            <v>172</v>
          </cell>
          <cell r="M91">
            <v>273</v>
          </cell>
          <cell r="N91">
            <v>445</v>
          </cell>
          <cell r="O91">
            <v>89</v>
          </cell>
          <cell r="Q91">
            <v>15308</v>
          </cell>
          <cell r="R91">
            <v>24297</v>
          </cell>
        </row>
        <row r="92">
          <cell r="L92">
            <v>117</v>
          </cell>
          <cell r="M92">
            <v>211</v>
          </cell>
          <cell r="N92">
            <v>328</v>
          </cell>
          <cell r="O92">
            <v>90</v>
          </cell>
          <cell r="Q92">
            <v>10530</v>
          </cell>
          <cell r="R92">
            <v>18990</v>
          </cell>
        </row>
        <row r="93">
          <cell r="L93">
            <v>83</v>
          </cell>
          <cell r="M93">
            <v>206</v>
          </cell>
          <cell r="N93">
            <v>289</v>
          </cell>
          <cell r="O93">
            <v>91</v>
          </cell>
          <cell r="Q93">
            <v>7553</v>
          </cell>
          <cell r="R93">
            <v>18746</v>
          </cell>
        </row>
        <row r="94">
          <cell r="L94">
            <v>64</v>
          </cell>
          <cell r="M94">
            <v>180</v>
          </cell>
          <cell r="N94">
            <v>244</v>
          </cell>
          <cell r="O94">
            <v>92</v>
          </cell>
          <cell r="Q94">
            <v>5888</v>
          </cell>
          <cell r="R94">
            <v>16560</v>
          </cell>
        </row>
        <row r="95">
          <cell r="L95">
            <v>65</v>
          </cell>
          <cell r="M95">
            <v>150</v>
          </cell>
          <cell r="N95">
            <v>215</v>
          </cell>
          <cell r="O95">
            <v>93</v>
          </cell>
          <cell r="Q95">
            <v>6045</v>
          </cell>
          <cell r="R95">
            <v>13950</v>
          </cell>
        </row>
        <row r="96">
          <cell r="L96">
            <v>43</v>
          </cell>
          <cell r="M96">
            <v>125</v>
          </cell>
          <cell r="N96">
            <v>168</v>
          </cell>
          <cell r="O96">
            <v>94</v>
          </cell>
          <cell r="Q96">
            <v>4042</v>
          </cell>
          <cell r="R96">
            <v>11750</v>
          </cell>
        </row>
        <row r="97">
          <cell r="L97">
            <v>18</v>
          </cell>
          <cell r="M97">
            <v>107</v>
          </cell>
          <cell r="N97">
            <v>125</v>
          </cell>
          <cell r="O97">
            <v>95</v>
          </cell>
          <cell r="Q97">
            <v>1710</v>
          </cell>
          <cell r="R97">
            <v>10165</v>
          </cell>
        </row>
        <row r="98">
          <cell r="L98">
            <v>12</v>
          </cell>
          <cell r="M98">
            <v>76</v>
          </cell>
          <cell r="N98">
            <v>88</v>
          </cell>
          <cell r="O98">
            <v>96</v>
          </cell>
          <cell r="Q98">
            <v>1152</v>
          </cell>
          <cell r="R98">
            <v>7296</v>
          </cell>
        </row>
        <row r="99">
          <cell r="L99">
            <v>15</v>
          </cell>
          <cell r="M99">
            <v>62</v>
          </cell>
          <cell r="N99">
            <v>77</v>
          </cell>
          <cell r="O99">
            <v>97</v>
          </cell>
          <cell r="Q99">
            <v>1455</v>
          </cell>
          <cell r="R99">
            <v>6014</v>
          </cell>
        </row>
        <row r="100">
          <cell r="L100">
            <v>9</v>
          </cell>
          <cell r="M100">
            <v>53</v>
          </cell>
          <cell r="N100">
            <v>62</v>
          </cell>
          <cell r="O100">
            <v>98</v>
          </cell>
          <cell r="Q100">
            <v>882</v>
          </cell>
          <cell r="R100">
            <v>5194</v>
          </cell>
        </row>
        <row r="101">
          <cell r="L101">
            <v>5</v>
          </cell>
          <cell r="M101">
            <v>24</v>
          </cell>
          <cell r="N101">
            <v>29</v>
          </cell>
          <cell r="O101">
            <v>99</v>
          </cell>
          <cell r="Q101">
            <v>495</v>
          </cell>
          <cell r="R101">
            <v>2376</v>
          </cell>
        </row>
        <row r="102">
          <cell r="L102">
            <v>1</v>
          </cell>
          <cell r="M102">
            <v>23</v>
          </cell>
          <cell r="N102">
            <v>24</v>
          </cell>
          <cell r="O102">
            <v>100</v>
          </cell>
          <cell r="Q102">
            <v>100</v>
          </cell>
          <cell r="R102">
            <v>2300</v>
          </cell>
        </row>
        <row r="103">
          <cell r="O103">
            <v>101</v>
          </cell>
          <cell r="Q103">
            <v>101</v>
          </cell>
          <cell r="R103">
            <v>1212</v>
          </cell>
        </row>
        <row r="104">
          <cell r="O104">
            <v>102</v>
          </cell>
          <cell r="Q104">
            <v>204</v>
          </cell>
          <cell r="R104">
            <v>816</v>
          </cell>
        </row>
        <row r="105">
          <cell r="O105">
            <v>103</v>
          </cell>
          <cell r="Q105">
            <v>103</v>
          </cell>
          <cell r="R105">
            <v>206</v>
          </cell>
        </row>
        <row r="106">
          <cell r="O106">
            <v>104</v>
          </cell>
          <cell r="Q106">
            <v>0</v>
          </cell>
          <cell r="R106">
            <v>208</v>
          </cell>
        </row>
        <row r="107">
          <cell r="O107">
            <v>105</v>
          </cell>
          <cell r="Q107">
            <v>0</v>
          </cell>
          <cell r="R107">
            <v>0</v>
          </cell>
        </row>
        <row r="108">
          <cell r="O108">
            <v>106</v>
          </cell>
          <cell r="Q108">
            <v>0</v>
          </cell>
          <cell r="R108">
            <v>212</v>
          </cell>
        </row>
        <row r="109">
          <cell r="O109">
            <v>107</v>
          </cell>
          <cell r="Q109">
            <v>0</v>
          </cell>
          <cell r="R109">
            <v>0</v>
          </cell>
        </row>
        <row r="110">
          <cell r="O110">
            <v>108</v>
          </cell>
          <cell r="Q110">
            <v>0</v>
          </cell>
          <cell r="R110">
            <v>216</v>
          </cell>
        </row>
        <row r="111">
          <cell r="O111">
            <v>109</v>
          </cell>
          <cell r="Q111">
            <v>0</v>
          </cell>
          <cell r="R111">
            <v>0</v>
          </cell>
        </row>
        <row r="112">
          <cell r="O112">
            <v>110</v>
          </cell>
          <cell r="Q112">
            <v>0</v>
          </cell>
          <cell r="R112">
            <v>110</v>
          </cell>
        </row>
        <row r="113">
          <cell r="O113">
            <v>111</v>
          </cell>
          <cell r="Q113">
            <v>0</v>
          </cell>
          <cell r="R113">
            <v>0</v>
          </cell>
        </row>
        <row r="114">
          <cell r="O114">
            <v>112</v>
          </cell>
          <cell r="Q114">
            <v>0</v>
          </cell>
          <cell r="R114">
            <v>0</v>
          </cell>
        </row>
        <row r="115">
          <cell r="O115">
            <v>113</v>
          </cell>
          <cell r="Q115">
            <v>0</v>
          </cell>
          <cell r="R115">
            <v>0</v>
          </cell>
        </row>
        <row r="116">
          <cell r="O116">
            <v>114</v>
          </cell>
          <cell r="Q116">
            <v>0</v>
          </cell>
          <cell r="R116">
            <v>0</v>
          </cell>
        </row>
        <row r="117">
          <cell r="O117">
            <v>115</v>
          </cell>
          <cell r="Q117">
            <v>0</v>
          </cell>
          <cell r="R117">
            <v>0</v>
          </cell>
        </row>
        <row r="118">
          <cell r="O118">
            <v>116</v>
          </cell>
          <cell r="Q118">
            <v>0</v>
          </cell>
          <cell r="R118">
            <v>0</v>
          </cell>
        </row>
        <row r="119">
          <cell r="O119">
            <v>117</v>
          </cell>
          <cell r="Q119">
            <v>0</v>
          </cell>
          <cell r="R119">
            <v>0</v>
          </cell>
        </row>
        <row r="120">
          <cell r="O120">
            <v>118</v>
          </cell>
          <cell r="Q120">
            <v>0</v>
          </cell>
          <cell r="R120">
            <v>0</v>
          </cell>
        </row>
        <row r="121">
          <cell r="O121">
            <v>119</v>
          </cell>
          <cell r="Q121">
            <v>0</v>
          </cell>
          <cell r="R121">
            <v>0</v>
          </cell>
        </row>
        <row r="122">
          <cell r="O122">
            <v>120</v>
          </cell>
          <cell r="Q122">
            <v>0</v>
          </cell>
          <cell r="R122">
            <v>0</v>
          </cell>
        </row>
        <row r="123">
          <cell r="O123">
            <v>121</v>
          </cell>
          <cell r="Q123">
            <v>0</v>
          </cell>
          <cell r="R123">
            <v>0</v>
          </cell>
        </row>
        <row r="124">
          <cell r="O124">
            <v>122</v>
          </cell>
          <cell r="Q124">
            <v>0</v>
          </cell>
          <cell r="R124">
            <v>0</v>
          </cell>
        </row>
        <row r="125">
          <cell r="O125">
            <v>123</v>
          </cell>
          <cell r="Q125">
            <v>0</v>
          </cell>
          <cell r="R125">
            <v>0</v>
          </cell>
        </row>
        <row r="126">
          <cell r="O126">
            <v>124</v>
          </cell>
          <cell r="Q126">
            <v>0</v>
          </cell>
          <cell r="R126">
            <v>0</v>
          </cell>
        </row>
        <row r="127">
          <cell r="O127">
            <v>125</v>
          </cell>
          <cell r="Q127">
            <v>0</v>
          </cell>
          <cell r="R127">
            <v>0</v>
          </cell>
        </row>
        <row r="128">
          <cell r="O128">
            <v>126</v>
          </cell>
          <cell r="Q128">
            <v>0</v>
          </cell>
          <cell r="R128">
            <v>0</v>
          </cell>
        </row>
        <row r="129">
          <cell r="O129">
            <v>127</v>
          </cell>
          <cell r="Q129">
            <v>0</v>
          </cell>
          <cell r="R129">
            <v>0</v>
          </cell>
        </row>
        <row r="130">
          <cell r="O130">
            <v>128</v>
          </cell>
          <cell r="Q130">
            <v>0</v>
          </cell>
          <cell r="R130">
            <v>0</v>
          </cell>
        </row>
        <row r="131">
          <cell r="L131">
            <v>0</v>
          </cell>
          <cell r="M131">
            <v>0</v>
          </cell>
          <cell r="N131">
            <v>0</v>
          </cell>
          <cell r="O131">
            <v>129</v>
          </cell>
          <cell r="Q131">
            <v>0</v>
          </cell>
          <cell r="R131">
            <v>0</v>
          </cell>
        </row>
        <row r="132">
          <cell r="L132">
            <v>41656</v>
          </cell>
          <cell r="M132">
            <v>44145</v>
          </cell>
          <cell r="N132">
            <v>85801</v>
          </cell>
        </row>
        <row r="133">
          <cell r="P133">
            <v>48.829675644806002</v>
          </cell>
          <cell r="Q133">
            <v>47.336038025734588</v>
          </cell>
          <cell r="R133">
            <v>50.239098425642766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F622-BDB0-498B-8413-3AA4F426B528}">
  <sheetPr>
    <pageSetUpPr fitToPage="1"/>
  </sheetPr>
  <dimension ref="A1:K72"/>
  <sheetViews>
    <sheetView tabSelected="1" workbookViewId="0">
      <selection activeCell="M60" sqref="M60"/>
    </sheetView>
  </sheetViews>
  <sheetFormatPr defaultRowHeight="18.75" x14ac:dyDescent="0.4"/>
  <sheetData>
    <row r="1" spans="1:11" ht="2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4">
      <c r="A3" s="2"/>
      <c r="B3" s="2"/>
      <c r="C3" s="2"/>
      <c r="D3" s="2"/>
      <c r="E3" s="2"/>
      <c r="F3" s="2"/>
      <c r="G3" s="2"/>
      <c r="H3" s="2"/>
      <c r="I3" s="3" t="s">
        <v>1</v>
      </c>
      <c r="J3" s="4"/>
      <c r="K3" s="4"/>
    </row>
    <row r="4" spans="1:11" x14ac:dyDescent="0.4">
      <c r="A4" s="5"/>
      <c r="B4" s="6" t="s">
        <v>2</v>
      </c>
      <c r="C4" s="7" t="s">
        <v>3</v>
      </c>
      <c r="D4" s="7" t="s">
        <v>4</v>
      </c>
      <c r="E4" s="7" t="s">
        <v>5</v>
      </c>
      <c r="F4" s="8"/>
      <c r="G4" s="5"/>
      <c r="H4" s="9" t="s">
        <v>2</v>
      </c>
      <c r="I4" s="10" t="s">
        <v>3</v>
      </c>
      <c r="J4" s="7" t="s">
        <v>4</v>
      </c>
      <c r="K4" s="7" t="s">
        <v>5</v>
      </c>
    </row>
    <row r="5" spans="1:11" x14ac:dyDescent="0.4">
      <c r="A5" s="11" t="s">
        <v>6</v>
      </c>
      <c r="B5" s="12">
        <f>[1]月末年齢別!N132</f>
        <v>85801</v>
      </c>
      <c r="C5" s="13">
        <f>[1]月末年齢別!L132</f>
        <v>41656</v>
      </c>
      <c r="D5" s="13">
        <f>[1]月末年齢別!M132</f>
        <v>44145</v>
      </c>
      <c r="E5" s="14">
        <v>100</v>
      </c>
      <c r="F5" s="15"/>
      <c r="G5" s="16"/>
      <c r="H5" s="17"/>
      <c r="I5" s="16"/>
      <c r="J5" s="16"/>
      <c r="K5" s="16"/>
    </row>
    <row r="6" spans="1:11" x14ac:dyDescent="0.4">
      <c r="A6" s="18" t="s">
        <v>7</v>
      </c>
      <c r="B6" s="19">
        <f>SUM(B7:B11)</f>
        <v>2718</v>
      </c>
      <c r="C6" s="20">
        <f t="shared" ref="C6:D6" si="0">SUM(C7:C11)</f>
        <v>1355</v>
      </c>
      <c r="D6" s="20">
        <f t="shared" si="0"/>
        <v>1363</v>
      </c>
      <c r="E6" s="21">
        <f>B6/$B$5*100</f>
        <v>3.1677952471416413</v>
      </c>
      <c r="F6" s="22"/>
      <c r="G6" s="18" t="s">
        <v>8</v>
      </c>
      <c r="H6" s="23">
        <f>SUM(H7:H11)</f>
        <v>5615</v>
      </c>
      <c r="I6" s="24">
        <f t="shared" ref="I6:J6" si="1">SUM(I7:I11)</f>
        <v>2735</v>
      </c>
      <c r="J6" s="24">
        <f t="shared" si="1"/>
        <v>2880</v>
      </c>
      <c r="K6" s="21">
        <f>H6/$B$5*100</f>
        <v>6.5442127714129201</v>
      </c>
    </row>
    <row r="7" spans="1:11" x14ac:dyDescent="0.4">
      <c r="A7" s="25" t="s">
        <v>9</v>
      </c>
      <c r="B7" s="26">
        <f>[1]月末年齢別!N2</f>
        <v>425</v>
      </c>
      <c r="C7" s="27">
        <f>[1]月末年齢別!L2</f>
        <v>216</v>
      </c>
      <c r="D7" s="27">
        <f>[1]月末年齢別!M2</f>
        <v>209</v>
      </c>
      <c r="E7" s="28">
        <f t="shared" ref="E7:E16" si="2">B7/$B$5*100</f>
        <v>0.49533222223517209</v>
      </c>
      <c r="F7" s="22"/>
      <c r="G7" s="25" t="s">
        <v>10</v>
      </c>
      <c r="H7" s="29">
        <f>[1]月末年齢別!N57</f>
        <v>1220</v>
      </c>
      <c r="I7" s="27">
        <f>[1]月末年齢別!L57</f>
        <v>590</v>
      </c>
      <c r="J7" s="27">
        <f>[1]月末年齢別!M57</f>
        <v>630</v>
      </c>
      <c r="K7" s="28">
        <f t="shared" ref="K7:K60" si="3">H7/$B$5*100</f>
        <v>1.4218948497103763</v>
      </c>
    </row>
    <row r="8" spans="1:11" x14ac:dyDescent="0.4">
      <c r="A8" s="25" t="s">
        <v>11</v>
      </c>
      <c r="B8" s="26">
        <f>[1]月末年齢別!N3</f>
        <v>542</v>
      </c>
      <c r="C8" s="27">
        <f>[1]月末年齢別!L3</f>
        <v>257</v>
      </c>
      <c r="D8" s="27">
        <f>[1]月末年齢別!M3</f>
        <v>285</v>
      </c>
      <c r="E8" s="28">
        <f t="shared" si="2"/>
        <v>0.63169426929756067</v>
      </c>
      <c r="F8" s="22"/>
      <c r="G8" s="25" t="s">
        <v>12</v>
      </c>
      <c r="H8" s="29">
        <f>[1]月末年齢別!N58</f>
        <v>1189</v>
      </c>
      <c r="I8" s="27">
        <f>[1]月末年齢別!L58</f>
        <v>595</v>
      </c>
      <c r="J8" s="27">
        <f>[1]月末年齢別!M58</f>
        <v>594</v>
      </c>
      <c r="K8" s="28">
        <f t="shared" si="3"/>
        <v>1.3857647346767521</v>
      </c>
    </row>
    <row r="9" spans="1:11" x14ac:dyDescent="0.4">
      <c r="A9" s="25" t="s">
        <v>13</v>
      </c>
      <c r="B9" s="26">
        <f>[1]月末年齢別!N4</f>
        <v>554</v>
      </c>
      <c r="C9" s="27">
        <f>[1]月末年齢別!L4</f>
        <v>296</v>
      </c>
      <c r="D9" s="27">
        <f>[1]月末年齢別!M4</f>
        <v>258</v>
      </c>
      <c r="E9" s="28">
        <f t="shared" si="2"/>
        <v>0.64568012027831845</v>
      </c>
      <c r="F9" s="22"/>
      <c r="G9" s="25" t="s">
        <v>14</v>
      </c>
      <c r="H9" s="29">
        <f>[1]月末年齢別!N59</f>
        <v>1148</v>
      </c>
      <c r="I9" s="27">
        <f>[1]月末年齢別!L59</f>
        <v>571</v>
      </c>
      <c r="J9" s="27">
        <f>[1]月末年齢別!M59</f>
        <v>577</v>
      </c>
      <c r="K9" s="28">
        <f t="shared" si="3"/>
        <v>1.3379797438258294</v>
      </c>
    </row>
    <row r="10" spans="1:11" x14ac:dyDescent="0.4">
      <c r="A10" s="25" t="s">
        <v>15</v>
      </c>
      <c r="B10" s="26">
        <f>[1]月末年齢別!N5</f>
        <v>549</v>
      </c>
      <c r="C10" s="27">
        <f>[1]月末年齢別!L5</f>
        <v>278</v>
      </c>
      <c r="D10" s="27">
        <f>[1]月末年齢別!M5</f>
        <v>271</v>
      </c>
      <c r="E10" s="28">
        <f t="shared" si="2"/>
        <v>0.6398526823696693</v>
      </c>
      <c r="F10" s="22"/>
      <c r="G10" s="25" t="s">
        <v>16</v>
      </c>
      <c r="H10" s="29">
        <f>[1]月末年齢別!N60</f>
        <v>1099</v>
      </c>
      <c r="I10" s="27">
        <f>[1]月末年齢別!L60</f>
        <v>530</v>
      </c>
      <c r="J10" s="27">
        <f>[1]月末年齢別!M60</f>
        <v>569</v>
      </c>
      <c r="K10" s="28">
        <f t="shared" si="3"/>
        <v>1.2808708523210686</v>
      </c>
    </row>
    <row r="11" spans="1:11" x14ac:dyDescent="0.4">
      <c r="A11" s="30" t="s">
        <v>17</v>
      </c>
      <c r="B11" s="31">
        <f>[1]月末年齢別!N6</f>
        <v>648</v>
      </c>
      <c r="C11" s="32">
        <f>[1]月末年齢別!L6</f>
        <v>308</v>
      </c>
      <c r="D11" s="32">
        <f>[1]月末年齢別!M6</f>
        <v>340</v>
      </c>
      <c r="E11" s="33">
        <f t="shared" si="2"/>
        <v>0.75523595296092116</v>
      </c>
      <c r="F11" s="22"/>
      <c r="G11" s="30" t="s">
        <v>18</v>
      </c>
      <c r="H11" s="34">
        <f>[1]月末年齢別!N61</f>
        <v>959</v>
      </c>
      <c r="I11" s="32">
        <f>[1]月末年齢別!L61</f>
        <v>449</v>
      </c>
      <c r="J11" s="32">
        <f>[1]月末年齢別!M61</f>
        <v>510</v>
      </c>
      <c r="K11" s="33">
        <f t="shared" si="3"/>
        <v>1.1177025908788942</v>
      </c>
    </row>
    <row r="12" spans="1:11" x14ac:dyDescent="0.4">
      <c r="A12" s="18" t="s">
        <v>19</v>
      </c>
      <c r="B12" s="19">
        <f>SUM(B13:B17)</f>
        <v>3337</v>
      </c>
      <c r="C12" s="20">
        <f t="shared" ref="C12:D12" si="4">SUM(C13:C17)</f>
        <v>1744</v>
      </c>
      <c r="D12" s="20">
        <f t="shared" si="4"/>
        <v>1593</v>
      </c>
      <c r="E12" s="21">
        <f t="shared" si="2"/>
        <v>3.8892320602323984</v>
      </c>
      <c r="F12" s="22"/>
      <c r="G12" s="18" t="s">
        <v>20</v>
      </c>
      <c r="H12" s="23">
        <f>SUM(H13:H17)</f>
        <v>5357</v>
      </c>
      <c r="I12" s="24">
        <f t="shared" ref="I12:J12" si="5">SUM(I13:I17)</f>
        <v>2544</v>
      </c>
      <c r="J12" s="24">
        <f t="shared" si="5"/>
        <v>2813</v>
      </c>
      <c r="K12" s="21">
        <f t="shared" si="3"/>
        <v>6.243516975326628</v>
      </c>
    </row>
    <row r="13" spans="1:11" x14ac:dyDescent="0.4">
      <c r="A13" s="25" t="s">
        <v>21</v>
      </c>
      <c r="B13" s="26">
        <f>[1]月末年齢別!N7</f>
        <v>571</v>
      </c>
      <c r="C13" s="27">
        <f>[1]月末年齢別!L7</f>
        <v>290</v>
      </c>
      <c r="D13" s="27">
        <f>[1]月末年齢別!M7</f>
        <v>281</v>
      </c>
      <c r="E13" s="28">
        <f t="shared" si="2"/>
        <v>0.66549340916772526</v>
      </c>
      <c r="F13" s="22"/>
      <c r="G13" s="25" t="s">
        <v>22</v>
      </c>
      <c r="H13" s="29">
        <f>[1]月末年齢別!N62</f>
        <v>1112</v>
      </c>
      <c r="I13" s="27">
        <f>[1]月末年齢別!L62</f>
        <v>525</v>
      </c>
      <c r="J13" s="27">
        <f>[1]月末年齢別!M62</f>
        <v>587</v>
      </c>
      <c r="K13" s="28">
        <f t="shared" si="3"/>
        <v>1.2960221908835561</v>
      </c>
    </row>
    <row r="14" spans="1:11" x14ac:dyDescent="0.4">
      <c r="A14" s="25" t="s">
        <v>23</v>
      </c>
      <c r="B14" s="26">
        <f>[1]月末年齢別!N8</f>
        <v>676</v>
      </c>
      <c r="C14" s="27">
        <f>[1]月末年齢別!L8</f>
        <v>352</v>
      </c>
      <c r="D14" s="27">
        <f>[1]月末年齢別!M8</f>
        <v>324</v>
      </c>
      <c r="E14" s="28">
        <f t="shared" si="2"/>
        <v>0.78786960524935612</v>
      </c>
      <c r="F14" s="22"/>
      <c r="G14" s="25" t="s">
        <v>24</v>
      </c>
      <c r="H14" s="29">
        <f>[1]月末年齢別!N63</f>
        <v>1052</v>
      </c>
      <c r="I14" s="27">
        <f>[1]月末年齢別!L63</f>
        <v>499</v>
      </c>
      <c r="J14" s="27">
        <f>[1]月末年齢別!M63</f>
        <v>553</v>
      </c>
      <c r="K14" s="28">
        <f t="shared" si="3"/>
        <v>1.2260929359797672</v>
      </c>
    </row>
    <row r="15" spans="1:11" x14ac:dyDescent="0.4">
      <c r="A15" s="25" t="s">
        <v>25</v>
      </c>
      <c r="B15" s="26">
        <f>[1]月末年齢別!N9</f>
        <v>634</v>
      </c>
      <c r="C15" s="27">
        <f>[1]月末年齢別!L9</f>
        <v>354</v>
      </c>
      <c r="D15" s="27">
        <f>[1]月末年齢別!M9</f>
        <v>280</v>
      </c>
      <c r="E15" s="28">
        <f t="shared" si="2"/>
        <v>0.7389191268167038</v>
      </c>
      <c r="F15" s="22"/>
      <c r="G15" s="25" t="s">
        <v>26</v>
      </c>
      <c r="H15" s="29">
        <f>[1]月末年齢別!N64</f>
        <v>1097</v>
      </c>
      <c r="I15" s="27">
        <f>[1]月末年齢別!L64</f>
        <v>509</v>
      </c>
      <c r="J15" s="27">
        <f>[1]月末年齢別!M64</f>
        <v>588</v>
      </c>
      <c r="K15" s="28">
        <f t="shared" si="3"/>
        <v>1.2785398771576089</v>
      </c>
    </row>
    <row r="16" spans="1:11" x14ac:dyDescent="0.4">
      <c r="A16" s="25" t="s">
        <v>27</v>
      </c>
      <c r="B16" s="26">
        <f>[1]月末年齢別!N10</f>
        <v>753</v>
      </c>
      <c r="C16" s="27">
        <f>[1]月末年齢別!L10</f>
        <v>399</v>
      </c>
      <c r="D16" s="27">
        <f>[1]月末年齢別!M10</f>
        <v>354</v>
      </c>
      <c r="E16" s="28">
        <f t="shared" si="2"/>
        <v>0.87761214904255191</v>
      </c>
      <c r="F16" s="22"/>
      <c r="G16" s="25" t="s">
        <v>28</v>
      </c>
      <c r="H16" s="29">
        <f>[1]月末年齢別!N65</f>
        <v>1066</v>
      </c>
      <c r="I16" s="27">
        <f>[1]月末年齢別!L65</f>
        <v>541</v>
      </c>
      <c r="J16" s="27">
        <f>[1]月末年齢別!M65</f>
        <v>525</v>
      </c>
      <c r="K16" s="28">
        <f t="shared" si="3"/>
        <v>1.2424097621239847</v>
      </c>
    </row>
    <row r="17" spans="1:11" x14ac:dyDescent="0.4">
      <c r="A17" s="30" t="s">
        <v>29</v>
      </c>
      <c r="B17" s="31">
        <f>[1]月末年齢別!N11</f>
        <v>703</v>
      </c>
      <c r="C17" s="32">
        <f>[1]月末年齢別!L11</f>
        <v>349</v>
      </c>
      <c r="D17" s="32">
        <f>[1]月末年齢別!M11</f>
        <v>354</v>
      </c>
      <c r="E17" s="33">
        <f>B17/$B$5*100</f>
        <v>0.81933776995606111</v>
      </c>
      <c r="F17" s="22"/>
      <c r="G17" s="30" t="s">
        <v>30</v>
      </c>
      <c r="H17" s="34">
        <f>[1]月末年齢別!N66</f>
        <v>1030</v>
      </c>
      <c r="I17" s="32">
        <f>[1]月末年齢別!L66</f>
        <v>470</v>
      </c>
      <c r="J17" s="32">
        <f>[1]月末年齢別!M66</f>
        <v>560</v>
      </c>
      <c r="K17" s="33">
        <f t="shared" si="3"/>
        <v>1.2004522091817111</v>
      </c>
    </row>
    <row r="18" spans="1:11" x14ac:dyDescent="0.4">
      <c r="A18" s="18" t="s">
        <v>31</v>
      </c>
      <c r="B18" s="19">
        <f>SUM(B19:B23)</f>
        <v>3912</v>
      </c>
      <c r="C18" s="20">
        <f t="shared" ref="C18:D18" si="6">SUM(C19:C23)</f>
        <v>2028</v>
      </c>
      <c r="D18" s="20">
        <f t="shared" si="6"/>
        <v>1884</v>
      </c>
      <c r="E18" s="21">
        <f t="shared" ref="E18:E71" si="7">B18/$B$5*100</f>
        <v>4.5593874197270425</v>
      </c>
      <c r="F18" s="22"/>
      <c r="G18" s="18" t="s">
        <v>32</v>
      </c>
      <c r="H18" s="35">
        <f>SUM(H19:H23)</f>
        <v>5497</v>
      </c>
      <c r="I18" s="20">
        <f t="shared" ref="I18:J18" si="8">SUM(I19:I23)</f>
        <v>2595</v>
      </c>
      <c r="J18" s="20">
        <f t="shared" si="8"/>
        <v>2902</v>
      </c>
      <c r="K18" s="21">
        <f t="shared" si="3"/>
        <v>6.4066852367688023</v>
      </c>
    </row>
    <row r="19" spans="1:11" x14ac:dyDescent="0.4">
      <c r="A19" s="25" t="s">
        <v>33</v>
      </c>
      <c r="B19" s="26">
        <f>[1]月末年齢別!N12</f>
        <v>761</v>
      </c>
      <c r="C19" s="27">
        <f>[1]月末年齢別!L12</f>
        <v>382</v>
      </c>
      <c r="D19" s="27">
        <f>[1]月末年齢別!M12</f>
        <v>379</v>
      </c>
      <c r="E19" s="28">
        <f t="shared" si="7"/>
        <v>0.8869360496963905</v>
      </c>
      <c r="F19" s="22"/>
      <c r="G19" s="25" t="s">
        <v>34</v>
      </c>
      <c r="H19" s="29">
        <f>[1]月末年齢別!N67</f>
        <v>1074</v>
      </c>
      <c r="I19" s="27">
        <f>[1]月末年齢別!L67</f>
        <v>509</v>
      </c>
      <c r="J19" s="27">
        <f>[1]月末年齢別!M67</f>
        <v>565</v>
      </c>
      <c r="K19" s="28">
        <f t="shared" si="3"/>
        <v>1.2517336627778231</v>
      </c>
    </row>
    <row r="20" spans="1:11" x14ac:dyDescent="0.4">
      <c r="A20" s="25" t="s">
        <v>35</v>
      </c>
      <c r="B20" s="26">
        <f>[1]月末年齢別!N13</f>
        <v>785</v>
      </c>
      <c r="C20" s="27">
        <f>[1]月末年齢別!L13</f>
        <v>406</v>
      </c>
      <c r="D20" s="27">
        <f>[1]月末年齢別!M13</f>
        <v>379</v>
      </c>
      <c r="E20" s="28">
        <f t="shared" si="7"/>
        <v>0.91490775165790605</v>
      </c>
      <c r="F20" s="22"/>
      <c r="G20" s="25" t="s">
        <v>36</v>
      </c>
      <c r="H20" s="29">
        <f>[1]月末年齢別!N68</f>
        <v>1128</v>
      </c>
      <c r="I20" s="27">
        <f>[1]月末年齢別!L68</f>
        <v>528</v>
      </c>
      <c r="J20" s="27">
        <f>[1]月末年齢別!M68</f>
        <v>600</v>
      </c>
      <c r="K20" s="28">
        <f t="shared" si="3"/>
        <v>1.3146699921912333</v>
      </c>
    </row>
    <row r="21" spans="1:11" x14ac:dyDescent="0.4">
      <c r="A21" s="25" t="s">
        <v>37</v>
      </c>
      <c r="B21" s="26">
        <f>[1]月末年齢別!N14</f>
        <v>759</v>
      </c>
      <c r="C21" s="27">
        <f>[1]月末年齢別!L14</f>
        <v>408</v>
      </c>
      <c r="D21" s="27">
        <f>[1]月末年齢別!M14</f>
        <v>351</v>
      </c>
      <c r="E21" s="28">
        <f t="shared" si="7"/>
        <v>0.8846050745329308</v>
      </c>
      <c r="F21" s="22"/>
      <c r="G21" s="25" t="s">
        <v>38</v>
      </c>
      <c r="H21" s="29">
        <f>[1]月末年齢別!N69</f>
        <v>1080</v>
      </c>
      <c r="I21" s="27">
        <f>[1]月末年齢別!L69</f>
        <v>512</v>
      </c>
      <c r="J21" s="27">
        <f>[1]月末年齢別!M69</f>
        <v>568</v>
      </c>
      <c r="K21" s="28">
        <f t="shared" si="3"/>
        <v>1.2587265882682019</v>
      </c>
    </row>
    <row r="22" spans="1:11" x14ac:dyDescent="0.4">
      <c r="A22" s="25" t="s">
        <v>39</v>
      </c>
      <c r="B22" s="26">
        <f>[1]月末年齢別!N15</f>
        <v>763</v>
      </c>
      <c r="C22" s="27">
        <f>[1]月末年齢別!L15</f>
        <v>398</v>
      </c>
      <c r="D22" s="27">
        <f>[1]月末年齢別!M15</f>
        <v>365</v>
      </c>
      <c r="E22" s="28">
        <f t="shared" si="7"/>
        <v>0.8892670248598501</v>
      </c>
      <c r="F22" s="22"/>
      <c r="G22" s="25" t="s">
        <v>40</v>
      </c>
      <c r="H22" s="29">
        <f>[1]月末年齢別!N70</f>
        <v>1085</v>
      </c>
      <c r="I22" s="27">
        <f>[1]月末年齢別!L70</f>
        <v>517</v>
      </c>
      <c r="J22" s="27">
        <f>[1]月末年齢別!M70</f>
        <v>568</v>
      </c>
      <c r="K22" s="28">
        <f t="shared" si="3"/>
        <v>1.2645540261768511</v>
      </c>
    </row>
    <row r="23" spans="1:11" x14ac:dyDescent="0.4">
      <c r="A23" s="30" t="s">
        <v>41</v>
      </c>
      <c r="B23" s="31">
        <f>[1]月末年齢別!N16</f>
        <v>844</v>
      </c>
      <c r="C23" s="32">
        <f>[1]月末年齢別!L16</f>
        <v>434</v>
      </c>
      <c r="D23" s="32">
        <f>[1]月末年齢別!M16</f>
        <v>410</v>
      </c>
      <c r="E23" s="33">
        <f t="shared" si="7"/>
        <v>0.9836715189799653</v>
      </c>
      <c r="F23" s="22"/>
      <c r="G23" s="30" t="s">
        <v>42</v>
      </c>
      <c r="H23" s="34">
        <f>[1]月末年齢別!N71</f>
        <v>1130</v>
      </c>
      <c r="I23" s="32">
        <f>[1]月末年齢別!L71</f>
        <v>529</v>
      </c>
      <c r="J23" s="32">
        <f>[1]月末年齢別!M71</f>
        <v>601</v>
      </c>
      <c r="K23" s="33">
        <f t="shared" si="3"/>
        <v>1.3170009673546927</v>
      </c>
    </row>
    <row r="24" spans="1:11" x14ac:dyDescent="0.4">
      <c r="A24" s="18" t="s">
        <v>43</v>
      </c>
      <c r="B24" s="19">
        <f>SUM(B25:B29)</f>
        <v>4154</v>
      </c>
      <c r="C24" s="20">
        <f t="shared" ref="C24:D24" si="9">SUM(C25:C29)</f>
        <v>2137</v>
      </c>
      <c r="D24" s="20">
        <f t="shared" si="9"/>
        <v>2017</v>
      </c>
      <c r="E24" s="21">
        <f t="shared" si="7"/>
        <v>4.8414354145056588</v>
      </c>
      <c r="F24" s="22"/>
      <c r="G24" s="18" t="s">
        <v>44</v>
      </c>
      <c r="H24" s="35">
        <f>SUM(H25:H29)</f>
        <v>6281</v>
      </c>
      <c r="I24" s="20">
        <f t="shared" ref="I24:J24" si="10">SUM(I25:I29)</f>
        <v>2953</v>
      </c>
      <c r="J24" s="20">
        <f t="shared" si="10"/>
        <v>3328</v>
      </c>
      <c r="K24" s="21">
        <f t="shared" si="3"/>
        <v>7.3204275008449784</v>
      </c>
    </row>
    <row r="25" spans="1:11" x14ac:dyDescent="0.4">
      <c r="A25" s="25" t="s">
        <v>45</v>
      </c>
      <c r="B25" s="26">
        <f>[1]月末年齢別!N17</f>
        <v>847</v>
      </c>
      <c r="C25" s="27">
        <f>[1]月末年齢別!L17</f>
        <v>409</v>
      </c>
      <c r="D25" s="27">
        <f>[1]月末年齢別!M17</f>
        <v>438</v>
      </c>
      <c r="E25" s="28">
        <f t="shared" si="7"/>
        <v>0.98716798172515474</v>
      </c>
      <c r="F25" s="22"/>
      <c r="G25" s="25" t="s">
        <v>46</v>
      </c>
      <c r="H25" s="29">
        <f>[1]月末年齢別!N72</f>
        <v>1192</v>
      </c>
      <c r="I25" s="27">
        <f>[1]月末年齢別!L72</f>
        <v>567</v>
      </c>
      <c r="J25" s="27">
        <f>[1]月末年齢別!M72</f>
        <v>625</v>
      </c>
      <c r="K25" s="28">
        <f t="shared" si="3"/>
        <v>1.3892611974219415</v>
      </c>
    </row>
    <row r="26" spans="1:11" x14ac:dyDescent="0.4">
      <c r="A26" s="25" t="s">
        <v>47</v>
      </c>
      <c r="B26" s="26">
        <f>[1]月末年齢別!N18</f>
        <v>823</v>
      </c>
      <c r="C26" s="27">
        <f>[1]月末年齢別!L18</f>
        <v>451</v>
      </c>
      <c r="D26" s="27">
        <f>[1]月末年齢別!M18</f>
        <v>372</v>
      </c>
      <c r="E26" s="28">
        <f t="shared" si="7"/>
        <v>0.95919627976363919</v>
      </c>
      <c r="F26" s="22"/>
      <c r="G26" s="25" t="s">
        <v>48</v>
      </c>
      <c r="H26" s="29">
        <f>[1]月末年齢別!N73</f>
        <v>1219</v>
      </c>
      <c r="I26" s="27">
        <f>[1]月末年齢別!L73</f>
        <v>548</v>
      </c>
      <c r="J26" s="27">
        <f>[1]月末年齢別!M73</f>
        <v>671</v>
      </c>
      <c r="K26" s="28">
        <f t="shared" si="3"/>
        <v>1.4207293621286465</v>
      </c>
    </row>
    <row r="27" spans="1:11" x14ac:dyDescent="0.4">
      <c r="A27" s="25" t="s">
        <v>49</v>
      </c>
      <c r="B27" s="26">
        <f>[1]月末年齢別!N19</f>
        <v>859</v>
      </c>
      <c r="C27" s="27">
        <f>[1]月末年齢別!L19</f>
        <v>457</v>
      </c>
      <c r="D27" s="27">
        <f>[1]月末年齢別!M19</f>
        <v>402</v>
      </c>
      <c r="E27" s="28">
        <f t="shared" si="7"/>
        <v>1.0011538327059124</v>
      </c>
      <c r="F27" s="22"/>
      <c r="G27" s="25" t="s">
        <v>50</v>
      </c>
      <c r="H27" s="29">
        <f>[1]月末年齢別!N74</f>
        <v>1223</v>
      </c>
      <c r="I27" s="27">
        <f>[1]月末年齢別!L74</f>
        <v>578</v>
      </c>
      <c r="J27" s="27">
        <f>[1]月末年齢別!M74</f>
        <v>645</v>
      </c>
      <c r="K27" s="28">
        <f t="shared" si="3"/>
        <v>1.4253913124555657</v>
      </c>
    </row>
    <row r="28" spans="1:11" x14ac:dyDescent="0.4">
      <c r="A28" s="25" t="s">
        <v>51</v>
      </c>
      <c r="B28" s="26">
        <f>[1]月末年齢別!N20</f>
        <v>817</v>
      </c>
      <c r="C28" s="27">
        <f>[1]月末年齢別!L20</f>
        <v>413</v>
      </c>
      <c r="D28" s="27">
        <f>[1]月末年齢別!M20</f>
        <v>404</v>
      </c>
      <c r="E28" s="28">
        <f t="shared" si="7"/>
        <v>0.95220335427326031</v>
      </c>
      <c r="F28" s="22"/>
      <c r="G28" s="25" t="s">
        <v>52</v>
      </c>
      <c r="H28" s="29">
        <f>[1]月末年齢別!N75</f>
        <v>1313</v>
      </c>
      <c r="I28" s="27">
        <f>[1]月末年齢別!L75</f>
        <v>643</v>
      </c>
      <c r="J28" s="27">
        <f>[1]月末年齢別!M75</f>
        <v>670</v>
      </c>
      <c r="K28" s="28">
        <f t="shared" si="3"/>
        <v>1.5302851948112492</v>
      </c>
    </row>
    <row r="29" spans="1:11" x14ac:dyDescent="0.4">
      <c r="A29" s="30" t="s">
        <v>53</v>
      </c>
      <c r="B29" s="31">
        <f>[1]月末年齢別!N21</f>
        <v>808</v>
      </c>
      <c r="C29" s="32">
        <f>[1]月末年齢別!L21</f>
        <v>407</v>
      </c>
      <c r="D29" s="32">
        <f>[1]月末年齢別!M21</f>
        <v>401</v>
      </c>
      <c r="E29" s="33">
        <f t="shared" si="7"/>
        <v>0.94171396603769197</v>
      </c>
      <c r="F29" s="22"/>
      <c r="G29" s="30" t="s">
        <v>54</v>
      </c>
      <c r="H29" s="34">
        <f>[1]月末年齢別!N76</f>
        <v>1334</v>
      </c>
      <c r="I29" s="32">
        <f>[1]月末年齢別!L76</f>
        <v>617</v>
      </c>
      <c r="J29" s="32">
        <f>[1]月末年齢別!M76</f>
        <v>717</v>
      </c>
      <c r="K29" s="33">
        <f t="shared" si="3"/>
        <v>1.5547604340275756</v>
      </c>
    </row>
    <row r="30" spans="1:11" x14ac:dyDescent="0.4">
      <c r="A30" s="18" t="s">
        <v>55</v>
      </c>
      <c r="B30" s="19">
        <f>SUM(B31:B35)</f>
        <v>4132</v>
      </c>
      <c r="C30" s="20">
        <f t="shared" ref="C30:D30" si="11">SUM(C31:C35)</f>
        <v>2094</v>
      </c>
      <c r="D30" s="20">
        <f t="shared" si="11"/>
        <v>2038</v>
      </c>
      <c r="E30" s="21">
        <f t="shared" si="7"/>
        <v>4.8157946877076023</v>
      </c>
      <c r="F30" s="22"/>
      <c r="G30" s="18" t="s">
        <v>56</v>
      </c>
      <c r="H30" s="35">
        <f>SUM(H31:H35)</f>
        <v>6720</v>
      </c>
      <c r="I30" s="20">
        <f t="shared" ref="I30:J30" si="12">SUM(I31:I35)</f>
        <v>3115</v>
      </c>
      <c r="J30" s="20">
        <f t="shared" si="12"/>
        <v>3605</v>
      </c>
      <c r="K30" s="21">
        <f t="shared" si="3"/>
        <v>7.832076549224368</v>
      </c>
    </row>
    <row r="31" spans="1:11" x14ac:dyDescent="0.4">
      <c r="A31" s="25" t="s">
        <v>57</v>
      </c>
      <c r="B31" s="26">
        <f>[1]月末年齢別!N22</f>
        <v>827</v>
      </c>
      <c r="C31" s="27">
        <f>[1]月末年齢別!L22</f>
        <v>447</v>
      </c>
      <c r="D31" s="27">
        <f>[1]月末年齢別!M22</f>
        <v>380</v>
      </c>
      <c r="E31" s="28">
        <f t="shared" si="7"/>
        <v>0.96385823009055827</v>
      </c>
      <c r="F31" s="22"/>
      <c r="G31" s="25" t="s">
        <v>58</v>
      </c>
      <c r="H31" s="29">
        <f>[1]月末年齢別!N77</f>
        <v>1504</v>
      </c>
      <c r="I31" s="27">
        <f>[1]月末年齢別!L77</f>
        <v>708</v>
      </c>
      <c r="J31" s="27">
        <f>[1]月末年齢別!M77</f>
        <v>796</v>
      </c>
      <c r="K31" s="28">
        <f t="shared" si="3"/>
        <v>1.7528933229216441</v>
      </c>
    </row>
    <row r="32" spans="1:11" x14ac:dyDescent="0.4">
      <c r="A32" s="25" t="s">
        <v>59</v>
      </c>
      <c r="B32" s="26">
        <f>[1]月末年齢別!N23</f>
        <v>902</v>
      </c>
      <c r="C32" s="27">
        <f>[1]月末年齢別!L23</f>
        <v>455</v>
      </c>
      <c r="D32" s="27">
        <f>[1]月末年齢別!M23</f>
        <v>447</v>
      </c>
      <c r="E32" s="28">
        <f t="shared" si="7"/>
        <v>1.0512697987202946</v>
      </c>
      <c r="F32" s="22"/>
      <c r="G32" s="25" t="s">
        <v>60</v>
      </c>
      <c r="H32" s="29">
        <f>[1]月末年齢別!N78</f>
        <v>1574</v>
      </c>
      <c r="I32" s="27">
        <f>[1]月末年齢別!L78</f>
        <v>742</v>
      </c>
      <c r="J32" s="27">
        <f>[1]月末年齢別!M78</f>
        <v>832</v>
      </c>
      <c r="K32" s="28">
        <f t="shared" si="3"/>
        <v>1.8344774536427313</v>
      </c>
    </row>
    <row r="33" spans="1:11" x14ac:dyDescent="0.4">
      <c r="A33" s="25" t="s">
        <v>61</v>
      </c>
      <c r="B33" s="26">
        <f>[1]月末年齢別!N24</f>
        <v>845</v>
      </c>
      <c r="C33" s="27">
        <f>[1]月末年齢別!L24</f>
        <v>425</v>
      </c>
      <c r="D33" s="27">
        <f>[1]月末年齢別!M24</f>
        <v>420</v>
      </c>
      <c r="E33" s="28">
        <f t="shared" si="7"/>
        <v>0.98483700656169515</v>
      </c>
      <c r="F33" s="22"/>
      <c r="G33" s="25" t="s">
        <v>62</v>
      </c>
      <c r="H33" s="29">
        <f>[1]月末年齢別!N79</f>
        <v>1583</v>
      </c>
      <c r="I33" s="27">
        <f>[1]月末年齢別!L79</f>
        <v>734</v>
      </c>
      <c r="J33" s="27">
        <f>[1]月末年齢別!M79</f>
        <v>849</v>
      </c>
      <c r="K33" s="28">
        <f t="shared" si="3"/>
        <v>1.8449668418782996</v>
      </c>
    </row>
    <row r="34" spans="1:11" x14ac:dyDescent="0.4">
      <c r="A34" s="25" t="s">
        <v>63</v>
      </c>
      <c r="B34" s="26">
        <f>[1]月末年齢別!N25</f>
        <v>783</v>
      </c>
      <c r="C34" s="27">
        <f>[1]月末年齢別!L25</f>
        <v>398</v>
      </c>
      <c r="D34" s="27">
        <f>[1]月末年齢別!M25</f>
        <v>385</v>
      </c>
      <c r="E34" s="28">
        <f t="shared" si="7"/>
        <v>0.91257677649444657</v>
      </c>
      <c r="F34" s="22"/>
      <c r="G34" s="25" t="s">
        <v>64</v>
      </c>
      <c r="H34" s="29">
        <f>[1]月末年齢別!N80</f>
        <v>1315</v>
      </c>
      <c r="I34" s="27">
        <f>[1]月末年齢別!L80</f>
        <v>586</v>
      </c>
      <c r="J34" s="27">
        <f>[1]月末年齢別!M80</f>
        <v>729</v>
      </c>
      <c r="K34" s="28">
        <f t="shared" si="3"/>
        <v>1.532616169974709</v>
      </c>
    </row>
    <row r="35" spans="1:11" x14ac:dyDescent="0.4">
      <c r="A35" s="30" t="s">
        <v>65</v>
      </c>
      <c r="B35" s="31">
        <f>[1]月末年齢別!N26</f>
        <v>775</v>
      </c>
      <c r="C35" s="32">
        <f>[1]月末年齢別!L26</f>
        <v>369</v>
      </c>
      <c r="D35" s="32">
        <f>[1]月末年齢別!M26</f>
        <v>406</v>
      </c>
      <c r="E35" s="33">
        <f t="shared" si="7"/>
        <v>0.90325287584060787</v>
      </c>
      <c r="F35" s="22"/>
      <c r="G35" s="30" t="s">
        <v>66</v>
      </c>
      <c r="H35" s="34">
        <f>[1]月末年齢別!N81</f>
        <v>744</v>
      </c>
      <c r="I35" s="32">
        <f>[1]月末年齢別!L81</f>
        <v>345</v>
      </c>
      <c r="J35" s="32">
        <f>[1]月末年齢別!M81</f>
        <v>399</v>
      </c>
      <c r="K35" s="33">
        <f t="shared" si="3"/>
        <v>0.86712276080698358</v>
      </c>
    </row>
    <row r="36" spans="1:11" x14ac:dyDescent="0.4">
      <c r="A36" s="18" t="s">
        <v>67</v>
      </c>
      <c r="B36" s="19">
        <f>SUM(B37:B41)</f>
        <v>3623</v>
      </c>
      <c r="C36" s="20">
        <f t="shared" ref="C36:D36" si="13">SUM(C37:C41)</f>
        <v>1864</v>
      </c>
      <c r="D36" s="20">
        <f t="shared" si="13"/>
        <v>1759</v>
      </c>
      <c r="E36" s="21">
        <f t="shared" si="7"/>
        <v>4.2225615086071251</v>
      </c>
      <c r="F36" s="22"/>
      <c r="G36" s="18" t="s">
        <v>68</v>
      </c>
      <c r="H36" s="35">
        <f>SUM(H37:H41)</f>
        <v>4542</v>
      </c>
      <c r="I36" s="20">
        <f>SUM(I37:I41)</f>
        <v>2037</v>
      </c>
      <c r="J36" s="20">
        <f>SUM(J37:J41)</f>
        <v>2505</v>
      </c>
      <c r="K36" s="21">
        <f t="shared" si="3"/>
        <v>5.2936445962168275</v>
      </c>
    </row>
    <row r="37" spans="1:11" x14ac:dyDescent="0.4">
      <c r="A37" s="25" t="s">
        <v>69</v>
      </c>
      <c r="B37" s="26">
        <f>[1]月末年齢別!N27</f>
        <v>708</v>
      </c>
      <c r="C37" s="27">
        <f>[1]月末年齢別!L27</f>
        <v>354</v>
      </c>
      <c r="D37" s="27">
        <f>[1]月末年齢別!M27</f>
        <v>354</v>
      </c>
      <c r="E37" s="28">
        <f t="shared" si="7"/>
        <v>0.82516520786471026</v>
      </c>
      <c r="F37" s="22"/>
      <c r="G37" s="25" t="s">
        <v>70</v>
      </c>
      <c r="H37" s="29">
        <f>[1]月末年齢別!N82</f>
        <v>892</v>
      </c>
      <c r="I37" s="27">
        <f>[1]月末年齢別!L82</f>
        <v>403</v>
      </c>
      <c r="J37" s="27">
        <f>[1]月末年齢別!M82</f>
        <v>489</v>
      </c>
      <c r="K37" s="28">
        <f t="shared" si="3"/>
        <v>1.0396149229029965</v>
      </c>
    </row>
    <row r="38" spans="1:11" x14ac:dyDescent="0.4">
      <c r="A38" s="25" t="s">
        <v>71</v>
      </c>
      <c r="B38" s="26">
        <f>[1]月末年齢別!N28</f>
        <v>780</v>
      </c>
      <c r="C38" s="27">
        <f>[1]月末年齢別!L28</f>
        <v>412</v>
      </c>
      <c r="D38" s="27">
        <f>[1]月末年齢別!M28</f>
        <v>368</v>
      </c>
      <c r="E38" s="28">
        <f t="shared" si="7"/>
        <v>0.90908031374925713</v>
      </c>
      <c r="F38" s="22"/>
      <c r="G38" s="25" t="s">
        <v>72</v>
      </c>
      <c r="H38" s="29">
        <f>[1]月末年齢別!N83</f>
        <v>1034</v>
      </c>
      <c r="I38" s="27">
        <f>[1]月末年齢別!L83</f>
        <v>477</v>
      </c>
      <c r="J38" s="27">
        <f>[1]月末年齢別!M83</f>
        <v>557</v>
      </c>
      <c r="K38" s="28">
        <f t="shared" si="3"/>
        <v>1.2051141595086305</v>
      </c>
    </row>
    <row r="39" spans="1:11" x14ac:dyDescent="0.4">
      <c r="A39" s="25" t="s">
        <v>73</v>
      </c>
      <c r="B39" s="26">
        <f>[1]月末年齢別!N29</f>
        <v>708</v>
      </c>
      <c r="C39" s="27">
        <f>[1]月末年齢別!L29</f>
        <v>371</v>
      </c>
      <c r="D39" s="27">
        <f>[1]月末年齢別!M29</f>
        <v>337</v>
      </c>
      <c r="E39" s="28">
        <f t="shared" si="7"/>
        <v>0.82516520786471026</v>
      </c>
      <c r="F39" s="22"/>
      <c r="G39" s="25" t="s">
        <v>74</v>
      </c>
      <c r="H39" s="29">
        <f>[1]月末年齢別!N84</f>
        <v>971</v>
      </c>
      <c r="I39" s="27">
        <f>[1]月末年齢別!L84</f>
        <v>442</v>
      </c>
      <c r="J39" s="27">
        <f>[1]月末年齢別!M84</f>
        <v>529</v>
      </c>
      <c r="K39" s="28">
        <f t="shared" si="3"/>
        <v>1.131688441859652</v>
      </c>
    </row>
    <row r="40" spans="1:11" x14ac:dyDescent="0.4">
      <c r="A40" s="25" t="s">
        <v>75</v>
      </c>
      <c r="B40" s="26">
        <f>[1]月末年齢別!N30</f>
        <v>745</v>
      </c>
      <c r="C40" s="27">
        <f>[1]月末年齢別!L30</f>
        <v>382</v>
      </c>
      <c r="D40" s="27">
        <f>[1]月末年齢別!M30</f>
        <v>363</v>
      </c>
      <c r="E40" s="28">
        <f t="shared" si="7"/>
        <v>0.86828824838871344</v>
      </c>
      <c r="F40" s="22"/>
      <c r="G40" s="25" t="s">
        <v>76</v>
      </c>
      <c r="H40" s="29">
        <f>[1]月末年齢別!N85</f>
        <v>860</v>
      </c>
      <c r="I40" s="27">
        <f>[1]月末年齢別!L85</f>
        <v>378</v>
      </c>
      <c r="J40" s="27">
        <f>[1]月末年齢別!M85</f>
        <v>482</v>
      </c>
      <c r="K40" s="28">
        <f t="shared" si="3"/>
        <v>1.0023193202876424</v>
      </c>
    </row>
    <row r="41" spans="1:11" x14ac:dyDescent="0.4">
      <c r="A41" s="30" t="s">
        <v>77</v>
      </c>
      <c r="B41" s="31">
        <f>[1]月末年齢別!N31</f>
        <v>682</v>
      </c>
      <c r="C41" s="32">
        <f>[1]月末年齢別!L31</f>
        <v>345</v>
      </c>
      <c r="D41" s="32">
        <f>[1]月末年齢別!M31</f>
        <v>337</v>
      </c>
      <c r="E41" s="33">
        <f t="shared" si="7"/>
        <v>0.79486253073973501</v>
      </c>
      <c r="F41" s="22"/>
      <c r="G41" s="30" t="s">
        <v>78</v>
      </c>
      <c r="H41" s="34">
        <f>[1]月末年齢別!N86</f>
        <v>785</v>
      </c>
      <c r="I41" s="32">
        <f>[1]月末年齢別!L86</f>
        <v>337</v>
      </c>
      <c r="J41" s="32">
        <f>[1]月末年齢別!M86</f>
        <v>448</v>
      </c>
      <c r="K41" s="33">
        <f t="shared" si="3"/>
        <v>0.91490775165790605</v>
      </c>
    </row>
    <row r="42" spans="1:11" x14ac:dyDescent="0.4">
      <c r="A42" s="18" t="s">
        <v>79</v>
      </c>
      <c r="B42" s="19">
        <f>SUM(B43:B47)</f>
        <v>3778</v>
      </c>
      <c r="C42" s="20">
        <f t="shared" ref="C42:D42" si="14">SUM(C43:C47)</f>
        <v>1918</v>
      </c>
      <c r="D42" s="20">
        <f t="shared" si="14"/>
        <v>1860</v>
      </c>
      <c r="E42" s="21">
        <f t="shared" si="7"/>
        <v>4.4032120837752471</v>
      </c>
      <c r="F42" s="22"/>
      <c r="G42" s="18" t="s">
        <v>80</v>
      </c>
      <c r="H42" s="35">
        <f>SUM(H43:H47)</f>
        <v>2576</v>
      </c>
      <c r="I42" s="20">
        <f t="shared" ref="I42:J42" si="15">SUM(I43:I47)</f>
        <v>1039</v>
      </c>
      <c r="J42" s="20">
        <f t="shared" si="15"/>
        <v>1537</v>
      </c>
      <c r="K42" s="21">
        <f t="shared" si="3"/>
        <v>3.0022960105360075</v>
      </c>
    </row>
    <row r="43" spans="1:11" x14ac:dyDescent="0.4">
      <c r="A43" s="25" t="s">
        <v>81</v>
      </c>
      <c r="B43" s="26">
        <f>[1]月末年齢別!N32</f>
        <v>700</v>
      </c>
      <c r="C43" s="27">
        <f>[1]月末年齢別!L32</f>
        <v>350</v>
      </c>
      <c r="D43" s="27">
        <f>[1]月末年齢別!M32</f>
        <v>350</v>
      </c>
      <c r="E43" s="28">
        <f t="shared" si="7"/>
        <v>0.81584130721087167</v>
      </c>
      <c r="F43" s="22"/>
      <c r="G43" s="25" t="s">
        <v>82</v>
      </c>
      <c r="H43" s="29">
        <f>[1]月末年齢別!N87</f>
        <v>612</v>
      </c>
      <c r="I43" s="27">
        <f>[1]月末年齢別!L87</f>
        <v>245</v>
      </c>
      <c r="J43" s="27">
        <f>[1]月末年齢別!M87</f>
        <v>367</v>
      </c>
      <c r="K43" s="28">
        <f t="shared" si="3"/>
        <v>0.71327840001864784</v>
      </c>
    </row>
    <row r="44" spans="1:11" x14ac:dyDescent="0.4">
      <c r="A44" s="25" t="s">
        <v>83</v>
      </c>
      <c r="B44" s="26">
        <f>[1]月末年齢別!N33</f>
        <v>764</v>
      </c>
      <c r="C44" s="27">
        <f>[1]月末年齢別!L33</f>
        <v>390</v>
      </c>
      <c r="D44" s="27">
        <f>[1]月末年齢別!M33</f>
        <v>374</v>
      </c>
      <c r="E44" s="28">
        <f t="shared" si="7"/>
        <v>0.89043251244157995</v>
      </c>
      <c r="F44" s="22"/>
      <c r="G44" s="25" t="s">
        <v>84</v>
      </c>
      <c r="H44" s="29">
        <f>[1]月末年齢別!N88</f>
        <v>496</v>
      </c>
      <c r="I44" s="27">
        <f>[1]月末年齢別!L88</f>
        <v>203</v>
      </c>
      <c r="J44" s="27">
        <f>[1]月末年齢別!M88</f>
        <v>293</v>
      </c>
      <c r="K44" s="28">
        <f t="shared" si="3"/>
        <v>0.57808184053798906</v>
      </c>
    </row>
    <row r="45" spans="1:11" x14ac:dyDescent="0.4">
      <c r="A45" s="25" t="s">
        <v>85</v>
      </c>
      <c r="B45" s="26">
        <f>[1]月末年齢別!N34</f>
        <v>775</v>
      </c>
      <c r="C45" s="27">
        <f>[1]月末年齢別!L34</f>
        <v>402</v>
      </c>
      <c r="D45" s="27">
        <f>[1]月末年齢別!M34</f>
        <v>373</v>
      </c>
      <c r="E45" s="28">
        <f t="shared" si="7"/>
        <v>0.90325287584060787</v>
      </c>
      <c r="F45" s="22"/>
      <c r="G45" s="25" t="s">
        <v>86</v>
      </c>
      <c r="H45" s="29">
        <f>[1]月末年齢別!N89</f>
        <v>559</v>
      </c>
      <c r="I45" s="27">
        <f>[1]月末年齢別!L89</f>
        <v>228</v>
      </c>
      <c r="J45" s="27">
        <f>[1]月末年齢別!M89</f>
        <v>331</v>
      </c>
      <c r="K45" s="28">
        <f t="shared" si="3"/>
        <v>0.65150755818696748</v>
      </c>
    </row>
    <row r="46" spans="1:11" x14ac:dyDescent="0.4">
      <c r="A46" s="25" t="s">
        <v>87</v>
      </c>
      <c r="B46" s="26">
        <f>[1]月末年齢別!N35</f>
        <v>769</v>
      </c>
      <c r="C46" s="27">
        <f>[1]月末年齢別!L35</f>
        <v>398</v>
      </c>
      <c r="D46" s="27">
        <f>[1]月末年齢別!M35</f>
        <v>371</v>
      </c>
      <c r="E46" s="28">
        <f t="shared" si="7"/>
        <v>0.89625995035022898</v>
      </c>
      <c r="F46" s="22"/>
      <c r="G46" s="25" t="s">
        <v>88</v>
      </c>
      <c r="H46" s="29">
        <f>[1]月末年齢別!N90</f>
        <v>464</v>
      </c>
      <c r="I46" s="27">
        <f>[1]月末年齢別!L90</f>
        <v>191</v>
      </c>
      <c r="J46" s="27">
        <f>[1]月末年齢別!M90</f>
        <v>273</v>
      </c>
      <c r="K46" s="28">
        <f t="shared" si="3"/>
        <v>0.54078623792263492</v>
      </c>
    </row>
    <row r="47" spans="1:11" x14ac:dyDescent="0.4">
      <c r="A47" s="30" t="s">
        <v>89</v>
      </c>
      <c r="B47" s="31">
        <f>[1]月末年齢別!N36</f>
        <v>770</v>
      </c>
      <c r="C47" s="32">
        <f>[1]月末年齢別!L36</f>
        <v>378</v>
      </c>
      <c r="D47" s="32">
        <f>[1]月末年齢別!M36</f>
        <v>392</v>
      </c>
      <c r="E47" s="33">
        <f t="shared" si="7"/>
        <v>0.89742543793195884</v>
      </c>
      <c r="F47" s="22"/>
      <c r="G47" s="30" t="s">
        <v>90</v>
      </c>
      <c r="H47" s="34">
        <f>[1]月末年齢別!N91</f>
        <v>445</v>
      </c>
      <c r="I47" s="32">
        <f>[1]月末年齢別!L91</f>
        <v>172</v>
      </c>
      <c r="J47" s="32">
        <f>[1]月末年齢別!M91</f>
        <v>273</v>
      </c>
      <c r="K47" s="33">
        <f t="shared" si="3"/>
        <v>0.5186419738697684</v>
      </c>
    </row>
    <row r="48" spans="1:11" x14ac:dyDescent="0.4">
      <c r="A48" s="18" t="s">
        <v>91</v>
      </c>
      <c r="B48" s="19">
        <f>SUM(B49:B53)</f>
        <v>4380</v>
      </c>
      <c r="C48" s="20">
        <f t="shared" ref="C48:D48" si="16">SUM(C49:C53)</f>
        <v>2222</v>
      </c>
      <c r="D48" s="20">
        <f t="shared" si="16"/>
        <v>2158</v>
      </c>
      <c r="E48" s="21">
        <f t="shared" si="7"/>
        <v>5.1048356079765966</v>
      </c>
      <c r="F48" s="22"/>
      <c r="G48" s="18" t="s">
        <v>92</v>
      </c>
      <c r="H48" s="35">
        <f>SUM(H49:H53)</f>
        <v>1244</v>
      </c>
      <c r="I48" s="20">
        <f t="shared" ref="I48:J48" si="17">SUM(I49:I53)</f>
        <v>372</v>
      </c>
      <c r="J48" s="20">
        <f t="shared" si="17"/>
        <v>872</v>
      </c>
      <c r="K48" s="21">
        <f t="shared" si="3"/>
        <v>1.4498665516718918</v>
      </c>
    </row>
    <row r="49" spans="1:11" x14ac:dyDescent="0.4">
      <c r="A49" s="25" t="s">
        <v>93</v>
      </c>
      <c r="B49" s="26">
        <f>[1]月末年齢別!N37</f>
        <v>807</v>
      </c>
      <c r="C49" s="27">
        <f>[1]月末年齢別!L37</f>
        <v>399</v>
      </c>
      <c r="D49" s="27">
        <f>[1]月末年齢別!M37</f>
        <v>408</v>
      </c>
      <c r="E49" s="28">
        <f t="shared" si="7"/>
        <v>0.94054847845596212</v>
      </c>
      <c r="F49" s="22"/>
      <c r="G49" s="25" t="s">
        <v>94</v>
      </c>
      <c r="H49" s="29">
        <f>[1]月末年齢別!N92</f>
        <v>328</v>
      </c>
      <c r="I49" s="27">
        <f>[1]月末年齢別!L92</f>
        <v>117</v>
      </c>
      <c r="J49" s="27">
        <f>[1]月末年齢別!M92</f>
        <v>211</v>
      </c>
      <c r="K49" s="28">
        <f t="shared" si="3"/>
        <v>0.38227992680737988</v>
      </c>
    </row>
    <row r="50" spans="1:11" x14ac:dyDescent="0.4">
      <c r="A50" s="25" t="s">
        <v>95</v>
      </c>
      <c r="B50" s="26">
        <f>[1]月末年齢別!N38</f>
        <v>842</v>
      </c>
      <c r="C50" s="27">
        <f>[1]月末年齢別!L38</f>
        <v>427</v>
      </c>
      <c r="D50" s="27">
        <f>[1]月末年齢別!M38</f>
        <v>415</v>
      </c>
      <c r="E50" s="28">
        <f t="shared" si="7"/>
        <v>0.98134054381650571</v>
      </c>
      <c r="F50" s="22"/>
      <c r="G50" s="25" t="s">
        <v>96</v>
      </c>
      <c r="H50" s="29">
        <f>[1]月末年齢別!N93</f>
        <v>289</v>
      </c>
      <c r="I50" s="27">
        <f>[1]月末年齢別!L93</f>
        <v>83</v>
      </c>
      <c r="J50" s="27">
        <f>[1]月末年齢別!M93</f>
        <v>206</v>
      </c>
      <c r="K50" s="28">
        <f t="shared" si="3"/>
        <v>0.33682591111991705</v>
      </c>
    </row>
    <row r="51" spans="1:11" x14ac:dyDescent="0.4">
      <c r="A51" s="25" t="s">
        <v>97</v>
      </c>
      <c r="B51" s="26">
        <f>[1]月末年齢別!N39</f>
        <v>847</v>
      </c>
      <c r="C51" s="27">
        <f>[1]月末年齢別!L39</f>
        <v>437</v>
      </c>
      <c r="D51" s="27">
        <f>[1]月末年齢別!M39</f>
        <v>410</v>
      </c>
      <c r="E51" s="28">
        <f t="shared" si="7"/>
        <v>0.98716798172515474</v>
      </c>
      <c r="F51" s="22"/>
      <c r="G51" s="25" t="s">
        <v>98</v>
      </c>
      <c r="H51" s="29">
        <f>[1]月末年齢別!N94</f>
        <v>244</v>
      </c>
      <c r="I51" s="27">
        <f>[1]月末年齢別!L94</f>
        <v>64</v>
      </c>
      <c r="J51" s="27">
        <f>[1]月末年齢別!M94</f>
        <v>180</v>
      </c>
      <c r="K51" s="28">
        <f t="shared" si="3"/>
        <v>0.28437896994207529</v>
      </c>
    </row>
    <row r="52" spans="1:11" x14ac:dyDescent="0.4">
      <c r="A52" s="25" t="s">
        <v>99</v>
      </c>
      <c r="B52" s="26">
        <f>[1]月末年齢別!N40</f>
        <v>939</v>
      </c>
      <c r="C52" s="27">
        <f>[1]月末年齢別!L40</f>
        <v>482</v>
      </c>
      <c r="D52" s="27">
        <f>[1]月末年齢別!M40</f>
        <v>457</v>
      </c>
      <c r="E52" s="28">
        <f t="shared" si="7"/>
        <v>1.0943928392442979</v>
      </c>
      <c r="F52" s="22"/>
      <c r="G52" s="25" t="s">
        <v>100</v>
      </c>
      <c r="H52" s="29">
        <f>[1]月末年齢別!N95</f>
        <v>215</v>
      </c>
      <c r="I52" s="27">
        <f>[1]月末年齢別!L95</f>
        <v>65</v>
      </c>
      <c r="J52" s="27">
        <f>[1]月末年齢別!M95</f>
        <v>150</v>
      </c>
      <c r="K52" s="28">
        <f t="shared" si="3"/>
        <v>0.25057983007191059</v>
      </c>
    </row>
    <row r="53" spans="1:11" x14ac:dyDescent="0.4">
      <c r="A53" s="30" t="s">
        <v>101</v>
      </c>
      <c r="B53" s="31">
        <f>[1]月末年齢別!N41</f>
        <v>945</v>
      </c>
      <c r="C53" s="32">
        <f>[1]月末年齢別!L41</f>
        <v>477</v>
      </c>
      <c r="D53" s="32">
        <f>[1]月末年齢別!M41</f>
        <v>468</v>
      </c>
      <c r="E53" s="33">
        <f t="shared" si="7"/>
        <v>1.1013857647346768</v>
      </c>
      <c r="F53" s="22"/>
      <c r="G53" s="30" t="s">
        <v>102</v>
      </c>
      <c r="H53" s="34">
        <f>[1]月末年齢別!N96</f>
        <v>168</v>
      </c>
      <c r="I53" s="32">
        <f>[1]月末年齢別!L96</f>
        <v>43</v>
      </c>
      <c r="J53" s="32">
        <f>[1]月末年齢別!M96</f>
        <v>125</v>
      </c>
      <c r="K53" s="33">
        <f t="shared" si="3"/>
        <v>0.19580191373060918</v>
      </c>
    </row>
    <row r="54" spans="1:11" x14ac:dyDescent="0.4">
      <c r="A54" s="18" t="s">
        <v>103</v>
      </c>
      <c r="B54" s="19">
        <f>SUM(B55:B59)</f>
        <v>5147</v>
      </c>
      <c r="C54" s="20">
        <f t="shared" ref="C54:D54" si="18">SUM(C55:C59)</f>
        <v>2564</v>
      </c>
      <c r="D54" s="20">
        <f t="shared" si="18"/>
        <v>2583</v>
      </c>
      <c r="E54" s="21">
        <f t="shared" si="7"/>
        <v>5.998764583163366</v>
      </c>
      <c r="F54" s="22"/>
      <c r="G54" s="18" t="s">
        <v>104</v>
      </c>
      <c r="H54" s="35">
        <f>SUM(H55:H59)</f>
        <v>381</v>
      </c>
      <c r="I54" s="20">
        <f t="shared" ref="I54:J54" si="19">SUM(I55:I59)</f>
        <v>59</v>
      </c>
      <c r="J54" s="20">
        <f t="shared" si="19"/>
        <v>322</v>
      </c>
      <c r="K54" s="21">
        <f t="shared" si="3"/>
        <v>0.44405076863906012</v>
      </c>
    </row>
    <row r="55" spans="1:11" x14ac:dyDescent="0.4">
      <c r="A55" s="25" t="s">
        <v>105</v>
      </c>
      <c r="B55" s="26">
        <f>[1]月末年齢別!N42</f>
        <v>990</v>
      </c>
      <c r="C55" s="27">
        <f>[1]月末年齢別!L42</f>
        <v>507</v>
      </c>
      <c r="D55" s="27">
        <f>[1]月末年齢別!M42</f>
        <v>483</v>
      </c>
      <c r="E55" s="28">
        <f t="shared" si="7"/>
        <v>1.1538327059125184</v>
      </c>
      <c r="F55" s="22"/>
      <c r="G55" s="25" t="s">
        <v>106</v>
      </c>
      <c r="H55" s="29">
        <f>[1]月末年齢別!N97</f>
        <v>125</v>
      </c>
      <c r="I55" s="27">
        <f>[1]月末年齢別!L97</f>
        <v>18</v>
      </c>
      <c r="J55" s="27">
        <f>[1]月末年齢別!M97</f>
        <v>107</v>
      </c>
      <c r="K55" s="28">
        <f t="shared" si="3"/>
        <v>0.14568594771622709</v>
      </c>
    </row>
    <row r="56" spans="1:11" x14ac:dyDescent="0.4">
      <c r="A56" s="25" t="s">
        <v>107</v>
      </c>
      <c r="B56" s="26">
        <f>[1]月末年齢別!N43</f>
        <v>1033</v>
      </c>
      <c r="C56" s="27">
        <f>[1]月末年齢別!L43</f>
        <v>508</v>
      </c>
      <c r="D56" s="27">
        <f>[1]月末年齢別!M43</f>
        <v>525</v>
      </c>
      <c r="E56" s="28">
        <f t="shared" si="7"/>
        <v>1.2039486719269006</v>
      </c>
      <c r="F56" s="22"/>
      <c r="G56" s="25" t="s">
        <v>108</v>
      </c>
      <c r="H56" s="29">
        <f>[1]月末年齢別!N98</f>
        <v>88</v>
      </c>
      <c r="I56" s="27">
        <f>[1]月末年齢別!L98</f>
        <v>12</v>
      </c>
      <c r="J56" s="27">
        <f>[1]月末年齢別!M98</f>
        <v>76</v>
      </c>
      <c r="K56" s="28">
        <f t="shared" si="3"/>
        <v>0.10256290719222387</v>
      </c>
    </row>
    <row r="57" spans="1:11" x14ac:dyDescent="0.4">
      <c r="A57" s="25" t="s">
        <v>109</v>
      </c>
      <c r="B57" s="26">
        <f>[1]月末年齢別!N44</f>
        <v>1023</v>
      </c>
      <c r="C57" s="27">
        <f>[1]月末年齢別!L44</f>
        <v>521</v>
      </c>
      <c r="D57" s="27">
        <f>[1]月末年齢別!M44</f>
        <v>502</v>
      </c>
      <c r="E57" s="28">
        <f t="shared" si="7"/>
        <v>1.1922937961096023</v>
      </c>
      <c r="F57" s="22"/>
      <c r="G57" s="25" t="s">
        <v>110</v>
      </c>
      <c r="H57" s="29">
        <f>[1]月末年齢別!N99</f>
        <v>77</v>
      </c>
      <c r="I57" s="27">
        <f>[1]月末年齢別!L99</f>
        <v>15</v>
      </c>
      <c r="J57" s="27">
        <f>[1]月末年齢別!M99</f>
        <v>62</v>
      </c>
      <c r="K57" s="28">
        <f t="shared" si="3"/>
        <v>8.9742543793195878E-2</v>
      </c>
    </row>
    <row r="58" spans="1:11" x14ac:dyDescent="0.4">
      <c r="A58" s="25" t="s">
        <v>111</v>
      </c>
      <c r="B58" s="26">
        <f>[1]月末年齢別!N45</f>
        <v>1058</v>
      </c>
      <c r="C58" s="27">
        <f>[1]月末年齢別!L45</f>
        <v>517</v>
      </c>
      <c r="D58" s="27">
        <f>[1]月末年齢別!M45</f>
        <v>541</v>
      </c>
      <c r="E58" s="28">
        <f t="shared" si="7"/>
        <v>1.2330858614701461</v>
      </c>
      <c r="F58" s="22"/>
      <c r="G58" s="25" t="s">
        <v>112</v>
      </c>
      <c r="H58" s="29">
        <f>[1]月末年齢別!N100</f>
        <v>62</v>
      </c>
      <c r="I58" s="27">
        <f>[1]月末年齢別!L100</f>
        <v>9</v>
      </c>
      <c r="J58" s="27">
        <f>[1]月末年齢別!M100</f>
        <v>53</v>
      </c>
      <c r="K58" s="28">
        <f t="shared" si="3"/>
        <v>7.2260230067248632E-2</v>
      </c>
    </row>
    <row r="59" spans="1:11" x14ac:dyDescent="0.4">
      <c r="A59" s="30" t="s">
        <v>113</v>
      </c>
      <c r="B59" s="31">
        <f>[1]月末年齢別!N46</f>
        <v>1043</v>
      </c>
      <c r="C59" s="32">
        <f>[1]月末年齢別!L46</f>
        <v>511</v>
      </c>
      <c r="D59" s="32">
        <f>[1]月末年齢別!M46</f>
        <v>532</v>
      </c>
      <c r="E59" s="33">
        <f t="shared" si="7"/>
        <v>1.2156035477441989</v>
      </c>
      <c r="F59" s="22"/>
      <c r="G59" s="30" t="s">
        <v>114</v>
      </c>
      <c r="H59" s="34">
        <f>[1]月末年齢別!N101</f>
        <v>29</v>
      </c>
      <c r="I59" s="32">
        <f>[1]月末年齢別!L101</f>
        <v>5</v>
      </c>
      <c r="J59" s="32">
        <f>[1]月末年齢別!M101</f>
        <v>24</v>
      </c>
      <c r="K59" s="33">
        <f t="shared" si="3"/>
        <v>3.3799139870164682E-2</v>
      </c>
    </row>
    <row r="60" spans="1:11" x14ac:dyDescent="0.4">
      <c r="A60" s="18" t="s">
        <v>115</v>
      </c>
      <c r="B60" s="19">
        <f>SUM(B61:B65)</f>
        <v>5786</v>
      </c>
      <c r="C60" s="20">
        <f t="shared" ref="C60:D60" si="20">SUM(C61:C65)</f>
        <v>2943</v>
      </c>
      <c r="D60" s="20">
        <f t="shared" si="20"/>
        <v>2843</v>
      </c>
      <c r="E60" s="21">
        <f t="shared" si="7"/>
        <v>6.7435111478887189</v>
      </c>
      <c r="F60" s="22"/>
      <c r="G60" s="18" t="s">
        <v>116</v>
      </c>
      <c r="H60" s="35">
        <f>SUM([1]月末年齢別!N102:'[1]月末年齢別'!N131)</f>
        <v>57</v>
      </c>
      <c r="I60" s="20">
        <f>SUM([1]月末年齢別!L102:'[1]月末年齢別'!L131)</f>
        <v>5</v>
      </c>
      <c r="J60" s="20">
        <f>SUM([1]月末年齢別!M102:'[1]月末年齢別'!M131)</f>
        <v>52</v>
      </c>
      <c r="K60" s="21">
        <f t="shared" si="3"/>
        <v>6.6432792158599555E-2</v>
      </c>
    </row>
    <row r="61" spans="1:11" x14ac:dyDescent="0.4">
      <c r="A61" s="25" t="s">
        <v>117</v>
      </c>
      <c r="B61" s="26">
        <f>[1]月末年齢別!N47</f>
        <v>1020</v>
      </c>
      <c r="C61" s="27">
        <f>[1]月末年齢別!L47</f>
        <v>525</v>
      </c>
      <c r="D61" s="27">
        <f>[1]月末年齢別!M47</f>
        <v>495</v>
      </c>
      <c r="E61" s="28">
        <f t="shared" si="7"/>
        <v>1.1887973333644128</v>
      </c>
      <c r="F61" s="22"/>
      <c r="G61" s="2"/>
      <c r="H61" s="29"/>
      <c r="I61" s="27"/>
      <c r="J61" s="27"/>
      <c r="K61" s="2"/>
    </row>
    <row r="62" spans="1:11" x14ac:dyDescent="0.4">
      <c r="A62" s="25" t="s">
        <v>118</v>
      </c>
      <c r="B62" s="26">
        <f>[1]月末年齢別!N48</f>
        <v>1124</v>
      </c>
      <c r="C62" s="27">
        <f>[1]月末年齢別!L48</f>
        <v>580</v>
      </c>
      <c r="D62" s="27">
        <f>[1]月末年齢別!M48</f>
        <v>544</v>
      </c>
      <c r="E62" s="28">
        <f t="shared" si="7"/>
        <v>1.3100080418643139</v>
      </c>
      <c r="F62" s="22"/>
      <c r="G62" s="2" t="s">
        <v>119</v>
      </c>
      <c r="H62" s="29"/>
      <c r="I62" s="27"/>
      <c r="J62" s="27"/>
      <c r="K62" s="2"/>
    </row>
    <row r="63" spans="1:11" x14ac:dyDescent="0.4">
      <c r="A63" s="25" t="s">
        <v>120</v>
      </c>
      <c r="B63" s="26">
        <f>[1]月末年齢別!N49</f>
        <v>1188</v>
      </c>
      <c r="C63" s="27">
        <f>[1]月末年齢別!L49</f>
        <v>604</v>
      </c>
      <c r="D63" s="27">
        <f>[1]月末年齢別!M49</f>
        <v>584</v>
      </c>
      <c r="E63" s="28">
        <f t="shared" si="7"/>
        <v>1.3845992470950221</v>
      </c>
      <c r="F63" s="22"/>
      <c r="G63" s="2" t="s">
        <v>121</v>
      </c>
      <c r="H63" s="36">
        <f>I63+J63</f>
        <v>9967</v>
      </c>
      <c r="I63" s="37">
        <f>C6+C12+C18</f>
        <v>5127</v>
      </c>
      <c r="J63" s="37">
        <f>D6+D12+D18</f>
        <v>4840</v>
      </c>
      <c r="K63" s="28">
        <f>H63/$B$5*100</f>
        <v>11.616414727101084</v>
      </c>
    </row>
    <row r="64" spans="1:11" x14ac:dyDescent="0.4">
      <c r="A64" s="25" t="s">
        <v>122</v>
      </c>
      <c r="B64" s="26">
        <f>[1]月末年齢別!N50</f>
        <v>1233</v>
      </c>
      <c r="C64" s="27">
        <f>[1]月末年齢別!L50</f>
        <v>624</v>
      </c>
      <c r="D64" s="27">
        <f>[1]月末年齢別!M50</f>
        <v>609</v>
      </c>
      <c r="E64" s="28">
        <f t="shared" si="7"/>
        <v>1.437046188272864</v>
      </c>
      <c r="F64" s="22"/>
      <c r="G64" s="2" t="s">
        <v>123</v>
      </c>
      <c r="H64" s="36">
        <f>I64+J64</f>
        <v>48536</v>
      </c>
      <c r="I64" s="27">
        <f>C24+C30+C36+C42+C48+C54+C60+C66+I6+I12</f>
        <v>24354</v>
      </c>
      <c r="J64" s="27">
        <f>D24+D30+D36+D42+D48+D54+D60+D66+J6+J12</f>
        <v>24182</v>
      </c>
      <c r="K64" s="28">
        <f t="shared" ref="K64:K65" si="21">H64/$B$5*100</f>
        <v>56.568105266838387</v>
      </c>
    </row>
    <row r="65" spans="1:11" x14ac:dyDescent="0.4">
      <c r="A65" s="30" t="s">
        <v>124</v>
      </c>
      <c r="B65" s="31">
        <f>[1]月末年齢別!N51</f>
        <v>1221</v>
      </c>
      <c r="C65" s="32">
        <f>[1]月末年齢別!L51</f>
        <v>610</v>
      </c>
      <c r="D65" s="32">
        <f>[1]月末年齢別!M51</f>
        <v>611</v>
      </c>
      <c r="E65" s="33">
        <f t="shared" si="7"/>
        <v>1.4230603372921062</v>
      </c>
      <c r="F65" s="22"/>
      <c r="G65" s="2" t="s">
        <v>125</v>
      </c>
      <c r="H65" s="36">
        <f>I65+J65</f>
        <v>27298</v>
      </c>
      <c r="I65" s="27">
        <f>I18+I24+I30+I36+I42+I48+I54+I60</f>
        <v>12175</v>
      </c>
      <c r="J65" s="27">
        <f>J18+J24+J30+J36+J42+J48+J54+J60</f>
        <v>15123</v>
      </c>
      <c r="K65" s="28">
        <f t="shared" si="21"/>
        <v>31.815480006060536</v>
      </c>
    </row>
    <row r="66" spans="1:11" x14ac:dyDescent="0.4">
      <c r="A66" s="18" t="s">
        <v>126</v>
      </c>
      <c r="B66" s="19">
        <f>SUM(B67:B71)</f>
        <v>6564</v>
      </c>
      <c r="C66" s="20">
        <f t="shared" ref="C66" si="22">SUM(C67:C71)</f>
        <v>3333</v>
      </c>
      <c r="D66" s="20">
        <f>SUM(D67:D71)</f>
        <v>3231</v>
      </c>
      <c r="E66" s="21">
        <f t="shared" si="7"/>
        <v>7.650260486474517</v>
      </c>
      <c r="F66" s="22"/>
      <c r="G66" s="2" t="s">
        <v>127</v>
      </c>
      <c r="H66" s="29"/>
      <c r="I66" s="27"/>
      <c r="J66" s="27"/>
      <c r="K66" s="2"/>
    </row>
    <row r="67" spans="1:11" x14ac:dyDescent="0.4">
      <c r="A67" s="25" t="s">
        <v>128</v>
      </c>
      <c r="B67" s="26">
        <f>[1]月末年齢別!N52</f>
        <v>1253</v>
      </c>
      <c r="C67" s="27">
        <f>[1]月末年齢別!L52</f>
        <v>627</v>
      </c>
      <c r="D67" s="27">
        <f>[1]月末年齢別!M52</f>
        <v>626</v>
      </c>
      <c r="E67" s="28">
        <f t="shared" si="7"/>
        <v>1.4603559399074604</v>
      </c>
      <c r="F67" s="22"/>
      <c r="G67" s="2" t="s">
        <v>121</v>
      </c>
      <c r="H67" s="38">
        <f>H63/B5*100</f>
        <v>11.616414727101084</v>
      </c>
      <c r="I67" s="39">
        <f>I63/B5*100</f>
        <v>5.9754548315287703</v>
      </c>
      <c r="J67" s="39">
        <f>J63/B5*100</f>
        <v>5.6409598955723128</v>
      </c>
      <c r="K67" s="2"/>
    </row>
    <row r="68" spans="1:11" x14ac:dyDescent="0.4">
      <c r="A68" s="25" t="s">
        <v>129</v>
      </c>
      <c r="B68" s="26">
        <f>[1]月末年齢別!N53</f>
        <v>1378</v>
      </c>
      <c r="C68" s="27">
        <f>[1]月末年齢別!L53</f>
        <v>666</v>
      </c>
      <c r="D68" s="27">
        <f>[1]月末年齢別!M53</f>
        <v>712</v>
      </c>
      <c r="E68" s="28">
        <f t="shared" si="7"/>
        <v>1.6060418876236875</v>
      </c>
      <c r="F68" s="22"/>
      <c r="G68" s="2" t="s">
        <v>123</v>
      </c>
      <c r="H68" s="38">
        <f>H64/B5*100</f>
        <v>56.568105266838387</v>
      </c>
      <c r="I68" s="39">
        <f>I64/B5*100</f>
        <v>28.384284565447953</v>
      </c>
      <c r="J68" s="39">
        <f>J64/B5*100</f>
        <v>28.183820701390427</v>
      </c>
      <c r="K68" s="2"/>
    </row>
    <row r="69" spans="1:11" x14ac:dyDescent="0.4">
      <c r="A69" s="25" t="s">
        <v>130</v>
      </c>
      <c r="B69" s="26">
        <f>[1]月末年齢別!N54</f>
        <v>1347</v>
      </c>
      <c r="C69" s="27">
        <f>[1]月末年齢別!L54</f>
        <v>700</v>
      </c>
      <c r="D69" s="27">
        <f>[1]月末年齢別!M54</f>
        <v>647</v>
      </c>
      <c r="E69" s="28">
        <f t="shared" si="7"/>
        <v>1.5699117725900629</v>
      </c>
      <c r="F69" s="22"/>
      <c r="G69" s="2" t="s">
        <v>125</v>
      </c>
      <c r="H69" s="38">
        <f>H65/B5*100</f>
        <v>31.815480006060536</v>
      </c>
      <c r="I69" s="39">
        <f>I65/B5*100</f>
        <v>14.189811307560518</v>
      </c>
      <c r="J69" s="39">
        <f>J65/B5*100</f>
        <v>17.625668698500018</v>
      </c>
      <c r="K69" s="2"/>
    </row>
    <row r="70" spans="1:11" x14ac:dyDescent="0.4">
      <c r="A70" s="25" t="s">
        <v>131</v>
      </c>
      <c r="B70" s="26">
        <f>[1]月末年齢別!N55</f>
        <v>1288</v>
      </c>
      <c r="C70" s="27">
        <f>[1]月末年齢別!L55</f>
        <v>677</v>
      </c>
      <c r="D70" s="27">
        <f>[1]月末年齢別!M55</f>
        <v>611</v>
      </c>
      <c r="E70" s="28">
        <f t="shared" si="7"/>
        <v>1.5011480052680037</v>
      </c>
      <c r="F70" s="22"/>
      <c r="G70" s="2"/>
      <c r="H70" s="29"/>
      <c r="I70" s="27"/>
      <c r="J70" s="27"/>
      <c r="K70" s="2"/>
    </row>
    <row r="71" spans="1:11" x14ac:dyDescent="0.4">
      <c r="A71" s="40" t="s">
        <v>132</v>
      </c>
      <c r="B71" s="26">
        <f>[1]月末年齢別!N56</f>
        <v>1298</v>
      </c>
      <c r="C71" s="41">
        <f>[1]月末年齢別!L56</f>
        <v>663</v>
      </c>
      <c r="D71" s="41">
        <f>[1]月末年齢別!M56</f>
        <v>635</v>
      </c>
      <c r="E71" s="42">
        <f t="shared" si="7"/>
        <v>1.512802881085302</v>
      </c>
      <c r="F71" s="22"/>
      <c r="G71" s="2" t="s">
        <v>133</v>
      </c>
      <c r="H71" s="29">
        <f>[1]月末年齢別!P133</f>
        <v>48.829675644806002</v>
      </c>
      <c r="I71" s="27">
        <f>[1]月末年齢別!Q133</f>
        <v>47.336038025734588</v>
      </c>
      <c r="J71" s="27">
        <f>[1]月末年齢別!R133</f>
        <v>50.239098425642766</v>
      </c>
      <c r="K71" s="2"/>
    </row>
    <row r="72" spans="1:11" x14ac:dyDescent="0.4">
      <c r="A72" s="43"/>
      <c r="B72" s="44"/>
      <c r="C72" s="45"/>
      <c r="D72" s="45"/>
      <c r="E72" s="45"/>
      <c r="F72" s="15"/>
      <c r="G72" s="45" t="s">
        <v>134</v>
      </c>
      <c r="H72" s="46">
        <f>MAX(I72:J72)</f>
        <v>110</v>
      </c>
      <c r="I72" s="47">
        <f t="array" ref="I72">INDEX([1]月末年齢別!O1:O131, MAX(IF([1]月末年齢別!Q2:Q131&lt;&gt;0, ROW([1]月末年齢別!Q2:Q131))))</f>
        <v>103</v>
      </c>
      <c r="J72" s="47">
        <f t="array" ref="J72">INDEX([1]月末年齢別!O1:O131, MAX(IF([1]月末年齢別!R2:R131&lt;&gt;0, ROW([1]月末年齢別!R2:R131))))</f>
        <v>110</v>
      </c>
      <c r="K72" s="45"/>
    </row>
  </sheetData>
  <mergeCells count="1">
    <mergeCell ref="I3:K3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  直斗</dc:creator>
  <cp:lastModifiedBy>奥村  直斗</cp:lastModifiedBy>
  <cp:lastPrinted>2025-07-08T06:47:28Z</cp:lastPrinted>
  <dcterms:created xsi:type="dcterms:W3CDTF">2025-07-08T06:46:21Z</dcterms:created>
  <dcterms:modified xsi:type="dcterms:W3CDTF">2025-07-08T06:48:13Z</dcterms:modified>
</cp:coreProperties>
</file>