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130500\D下水道経営係（旧経営係）\42公営企業に係る「経営比較分析表」\令和２年度　　公営企業に係る「経営比較分析表」（Ｒ元決算）\02　回答\下水道（法適用）\"/>
    </mc:Choice>
  </mc:AlternateContent>
  <workbookProtection workbookAlgorithmName="SHA-512" workbookHashValue="HgiPljaOnIKMN3gNRh6mSLrZv7xGmdUuOENz9WuWkaE7aPLYPZclj42iSu966yOtORIoACM5RCTeW31XkF19Og==" workbookSaltValue="3U5n+e/aAVTIHQsqXyBe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<sst xmlns="http://schemas.openxmlformats.org/spreadsheetml/2006/main" count="319" uniqueCount="119">
  <si>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</si>
  <si>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</si>
  <si>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</si>
  <si>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</si>
  <si>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</si>
  <si>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</si>
  <si>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</si>
  <si>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</si>
  <si>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</si>
  <si>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</si>
  <si>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</si>
  <si>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</si>
  <si>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</si>
  <si>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</si>
  <si>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</si>
  <si>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</si>
  <si>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</si>
  <si>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</si>
  <si>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</si>
  <si>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</si>
  <si>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</si>
  <si>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</si>
  <si>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</si>
  <si>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</si>
  <si>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</si>
  <si>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</si>
  <si>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</si>
  <si>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</si>
  <si>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</si>
  <si>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</si>
  <si>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</si>
  <si>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</si>
  <si>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</si>
  <si>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</si>
  <si>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</si>
  <si>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</si>
  <si>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</si>
  <si>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</si>
  <si>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</si>
  <si>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</si>
  <si>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</si>
  <si>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</si>
  <si>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</si>
  <si>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</si>
  <si>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</si>
  <si>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</si>
  <si>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</si>
  <si>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</si>
  <si>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</si>
  <si>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</si>
  <si>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</si>
  <si>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</si>
  <si>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</si>
  <si>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</si>
  <si>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</si>
  <si>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</si>
  <si>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</si>
  <si>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</si>
  <si>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</si>
  <si>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</si>
  <si>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</si>
  <si>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</si>
  <si>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</si>
  <si>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</si>
  <si>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</si>
  <si>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</si>
  <si>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</si>
  <si>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</si>
  <si>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</si>
  <si>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</si>
  <si>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</si>
  <si>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</si>
  <si>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</si>
  <si>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</si>
  <si>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</si>
  <si>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</si>
  <si>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</si>
  <si>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</si>
  <si>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</si>
  <si>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</si>
  <si>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</si>
  <si>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</si>
  <si>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</si>
  <si>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</si>
  <si>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</si>
  <si>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</si>
  <si>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</si>
  <si>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</si>
  <si>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</si>
  <si>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</si>
  <si>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</si>
  <si>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</si>
  <si>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</si>
  <si>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</si>
  <si>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</si>
  <si>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</si>
  <si>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</si>
  <si>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</si>
  <si>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</si>
  <si>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</si>
  <si>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</si>
  <si>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</si>
  <si>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</si>
  <si>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</si>
  <si>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</si>
  <si>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</si>
  <si>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</si>
  <si>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</si>
  <si>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</si>
  <si>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</si>
  <si>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</si>
  <si>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</si>
  <si>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</si>
  <si>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</si>
  <si>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</si>
  <si>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</si>
  <si>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4" eb="25">
      <t>ガツ</t>
    </rPh>
    <rPh sb="26" eb="30">
      <t>キョウヨウカイシ</t>
    </rPh>
    <rPh sb="74" eb="76">
      <t>カンキョ</t>
    </rPh>
    <rPh sb="76" eb="80">
      <t>ロウキュウカリツ</t>
    </rPh>
    <rPh sb="82" eb="88">
      <t>ホウテイタイヨウネンスウ</t>
    </rPh>
    <rPh sb="89" eb="90">
      <t>コ</t>
    </rPh>
    <rPh sb="92" eb="94">
      <t>カンキョ</t>
    </rPh>
    <rPh sb="95" eb="97">
      <t>ゲンザイ</t>
    </rPh>
    <rPh sb="109" eb="111">
      <t>カンキョ</t>
    </rPh>
    <rPh sb="111" eb="114">
      <t>カイゼンリツ</t>
    </rPh>
    <rPh sb="116" eb="122">
      <t>ホウテイタイヨウネンスウ</t>
    </rPh>
    <rPh sb="123" eb="124">
      <t>コ</t>
    </rPh>
    <rPh sb="126" eb="128">
      <t>カンキョ</t>
    </rPh>
    <rPh sb="134" eb="135">
      <t>トク</t>
    </rPh>
    <rPh sb="136" eb="138">
      <t>コウシン</t>
    </rPh>
    <rPh sb="139" eb="142">
      <t>ロウキュウカ</t>
    </rPh>
    <rPh sb="142" eb="144">
      <t>タイサク</t>
    </rPh>
    <rPh sb="145" eb="147">
      <t>ジッシ</t>
    </rPh>
    <phoneticPr fontId="4"/>
  </si>
  <si>
    <t>　単年度収支が赤字であり、欠損金が発生しています。使用料収入の増加が見込めない中で一般会計繰入金で財源不足を補っている経営状況となっています。
　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今後策定予定の「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7" eb="19">
      <t>ハッセイ</t>
    </rPh>
    <rPh sb="25" eb="30">
      <t>シヨウリョウシュウニュウ</t>
    </rPh>
    <rPh sb="31" eb="33">
      <t>ゾウカ</t>
    </rPh>
    <rPh sb="34" eb="36">
      <t>ミコ</t>
    </rPh>
    <rPh sb="39" eb="40">
      <t>ナカ</t>
    </rPh>
    <rPh sb="41" eb="43">
      <t>イッパン</t>
    </rPh>
    <rPh sb="43" eb="45">
      <t>カイケイ</t>
    </rPh>
    <rPh sb="45" eb="48">
      <t>クリイレキン</t>
    </rPh>
    <rPh sb="49" eb="51">
      <t>ザイゲン</t>
    </rPh>
    <rPh sb="51" eb="53">
      <t>フソク</t>
    </rPh>
    <rPh sb="54" eb="55">
      <t>オギナ</t>
    </rPh>
    <rPh sb="59" eb="63">
      <t>ケイエイジョウキョウ</t>
    </rPh>
    <rPh sb="73" eb="75">
      <t>コンゴ</t>
    </rPh>
    <rPh sb="76" eb="78">
      <t>シセツ</t>
    </rPh>
    <rPh sb="79" eb="82">
      <t>コウリツセイ</t>
    </rPh>
    <rPh sb="83" eb="84">
      <t>タカ</t>
    </rPh>
    <rPh sb="86" eb="91">
      <t>イジカンリヒ</t>
    </rPh>
    <rPh sb="92" eb="94">
      <t>サクゲン</t>
    </rPh>
    <rPh sb="95" eb="96">
      <t>ハカ</t>
    </rPh>
    <rPh sb="102" eb="103">
      <t>ホン</t>
    </rPh>
    <rPh sb="103" eb="105">
      <t>ジギョウ</t>
    </rPh>
    <rPh sb="106" eb="107">
      <t>カカ</t>
    </rPh>
    <rPh sb="108" eb="110">
      <t>シサン</t>
    </rPh>
    <rPh sb="111" eb="112">
      <t>オオ</t>
    </rPh>
    <rPh sb="114" eb="120">
      <t>ホウテイタイヨウネンスウ</t>
    </rPh>
    <rPh sb="121" eb="122">
      <t>モト</t>
    </rPh>
    <rPh sb="124" eb="126">
      <t>コウシン</t>
    </rPh>
    <rPh sb="126" eb="128">
      <t>ジキ</t>
    </rPh>
    <rPh sb="129" eb="132">
      <t>ミトウライ</t>
    </rPh>
    <rPh sb="140" eb="142">
      <t>コンゴ</t>
    </rPh>
    <rPh sb="143" eb="147">
      <t>コウシンジュヨウ</t>
    </rPh>
    <rPh sb="148" eb="149">
      <t>ソナ</t>
    </rPh>
    <rPh sb="151" eb="154">
      <t>シヨウリョウ</t>
    </rPh>
    <rPh sb="154" eb="156">
      <t>シュウニュウ</t>
    </rPh>
    <rPh sb="157" eb="159">
      <t>カクホ</t>
    </rPh>
    <rPh sb="160" eb="161">
      <t>サラ</t>
    </rPh>
    <rPh sb="163" eb="167">
      <t>ケイヒサクゲン</t>
    </rPh>
    <rPh sb="168" eb="170">
      <t>トリクミ</t>
    </rPh>
    <rPh sb="173" eb="175">
      <t>コンゴ</t>
    </rPh>
    <rPh sb="175" eb="177">
      <t>サクテイ</t>
    </rPh>
    <rPh sb="177" eb="179">
      <t>ヨテイ</t>
    </rPh>
    <rPh sb="181" eb="184">
      <t>カメオカシ</t>
    </rPh>
    <rPh sb="184" eb="188">
      <t>ジョウゲスイドウ</t>
    </rPh>
    <rPh sb="194" eb="195">
      <t>ソ</t>
    </rPh>
    <rPh sb="197" eb="198">
      <t>オコナ</t>
    </rPh>
    <phoneticPr fontId="4"/>
  </si>
  <si>
    <r>
      <t xml:space="preserve">　小規模集合排水処理事業については、地方公営企業法を全部適用した初年度である令和元年度決算のみの分析となります。
①経常収支比率
　単年度収支の赤字を示す100％未満となっているため、更なる費用削減に取り組みます。
②累積欠損金比率
　欠損金が発生しているため、更なる費用削減に取り組みます。
③流動比率
　現金及び預金が不足しているため、0％を下回る比率となっています。
</t>
    </r>
    <r>
      <rPr>
        <sz val="11"/>
        <rFont val="ＭＳ ゴシック"/>
        <family val="3"/>
        <charset val="128"/>
      </rPr>
      <t>④企業債残高対事業規模比率
　調査表の記入誤りにより値が計上されていますが、企業債償還金は全額一般会計負担となっているため、本来0％となります。</t>
    </r>
    <r>
      <rPr>
        <sz val="11"/>
        <color theme="1"/>
        <rFont val="ＭＳ ゴシック"/>
        <family val="3"/>
        <charset val="128"/>
      </rPr>
      <t xml:space="preserve">
⑤経費回収率
　使用料収入で不足する財源は一般会計繰入金で賄っていますが、それでもなお財源が不足しているため、経費の抑制に取り組む必要があります。
⑥汚水処理原価
　類似団体に比べ高い値となっており、維持管理費の抑制などに取り組む必要があります。
⑦施設利用率
　類似団体に比べ高い比率となっていますが、更に効率的な施設利用に努めます。
⑧水洗化率
　水洗化率100％となっています。</t>
    </r>
    <rPh sb="1" eb="4">
      <t>ショウキボ</t>
    </rPh>
    <rPh sb="18" eb="25">
      <t>チホウコウエイキギョウホウ</t>
    </rPh>
    <rPh sb="26" eb="28">
      <t>ゼンブ</t>
    </rPh>
    <rPh sb="28" eb="30">
      <t>テキヨウ</t>
    </rPh>
    <rPh sb="32" eb="35">
      <t>ショネンド</t>
    </rPh>
    <rPh sb="38" eb="43">
      <t>レイワガンネンド</t>
    </rPh>
    <rPh sb="43" eb="45">
      <t>ケッサン</t>
    </rPh>
    <rPh sb="48" eb="50">
      <t>ブンセキ</t>
    </rPh>
    <rPh sb="58" eb="64">
      <t>ケイジョウシュウシヒリツ</t>
    </rPh>
    <rPh sb="66" eb="69">
      <t>タンネンド</t>
    </rPh>
    <rPh sb="69" eb="71">
      <t>シュウシ</t>
    </rPh>
    <rPh sb="72" eb="74">
      <t>アカジ</t>
    </rPh>
    <rPh sb="75" eb="76">
      <t>シメ</t>
    </rPh>
    <rPh sb="81" eb="83">
      <t>ミマン</t>
    </rPh>
    <rPh sb="92" eb="93">
      <t>サラ</t>
    </rPh>
    <rPh sb="95" eb="97">
      <t>ヒヨウ</t>
    </rPh>
    <rPh sb="97" eb="99">
      <t>サクゲン</t>
    </rPh>
    <rPh sb="100" eb="101">
      <t>ト</t>
    </rPh>
    <rPh sb="102" eb="103">
      <t>ク</t>
    </rPh>
    <rPh sb="109" eb="114">
      <t>ルイセキケッソンキン</t>
    </rPh>
    <rPh sb="114" eb="116">
      <t>ヒリツ</t>
    </rPh>
    <rPh sb="131" eb="132">
      <t>サラ</t>
    </rPh>
    <rPh sb="134" eb="136">
      <t>ヒヨウ</t>
    </rPh>
    <rPh sb="136" eb="138">
      <t>サクゲン</t>
    </rPh>
    <rPh sb="139" eb="140">
      <t>ト</t>
    </rPh>
    <rPh sb="141" eb="142">
      <t>ク</t>
    </rPh>
    <rPh sb="154" eb="156">
      <t>ゲンキン</t>
    </rPh>
    <rPh sb="156" eb="157">
      <t>オヨ</t>
    </rPh>
    <rPh sb="158" eb="160">
      <t>ヨキン</t>
    </rPh>
    <rPh sb="161" eb="163">
      <t>フソク</t>
    </rPh>
    <rPh sb="173" eb="175">
      <t>シタマワ</t>
    </rPh>
    <rPh sb="176" eb="178">
      <t>ヒリツ</t>
    </rPh>
    <rPh sb="202" eb="205">
      <t>チョウサヒョウ</t>
    </rPh>
    <rPh sb="206" eb="208">
      <t>キニュウ</t>
    </rPh>
    <rPh sb="208" eb="209">
      <t>アヤマ</t>
    </rPh>
    <rPh sb="213" eb="214">
      <t>アタイ</t>
    </rPh>
    <rPh sb="215" eb="217">
      <t>ケイジョウ</t>
    </rPh>
    <rPh sb="232" eb="234">
      <t>ゼンガク</t>
    </rPh>
    <rPh sb="234" eb="236">
      <t>イッパン</t>
    </rPh>
    <rPh sb="236" eb="238">
      <t>カイケイ</t>
    </rPh>
    <rPh sb="238" eb="240">
      <t>フタン</t>
    </rPh>
    <rPh sb="249" eb="251">
      <t>ホンライ</t>
    </rPh>
    <rPh sb="271" eb="273">
      <t>シュウニュウ</t>
    </rPh>
    <rPh sb="274" eb="276">
      <t>フソク</t>
    </rPh>
    <rPh sb="278" eb="280">
      <t>ザイゲン</t>
    </rPh>
    <rPh sb="281" eb="285">
      <t>イッパンカイケイ</t>
    </rPh>
    <rPh sb="285" eb="288">
      <t>クリイレキン</t>
    </rPh>
    <rPh sb="289" eb="290">
      <t>マカナ</t>
    </rPh>
    <rPh sb="303" eb="305">
      <t>ザイゲン</t>
    </rPh>
    <rPh sb="306" eb="308">
      <t>フソク</t>
    </rPh>
    <rPh sb="321" eb="322">
      <t>ト</t>
    </rPh>
    <rPh sb="323" eb="324">
      <t>ク</t>
    </rPh>
    <rPh sb="325" eb="327">
      <t>ヒツヨウ</t>
    </rPh>
    <rPh sb="335" eb="337">
      <t>オスイ</t>
    </rPh>
    <rPh sb="337" eb="339">
      <t>ショリ</t>
    </rPh>
    <rPh sb="339" eb="341">
      <t>ゲンカ</t>
    </rPh>
    <rPh sb="343" eb="347">
      <t>ルイジダンタイ</t>
    </rPh>
    <rPh sb="348" eb="349">
      <t>クラ</t>
    </rPh>
    <rPh sb="350" eb="351">
      <t>タカ</t>
    </rPh>
    <rPh sb="352" eb="353">
      <t>アタイ</t>
    </rPh>
    <rPh sb="360" eb="365">
      <t>イジカンリヒ</t>
    </rPh>
    <rPh sb="366" eb="368">
      <t>ヨクセイ</t>
    </rPh>
    <rPh sb="371" eb="372">
      <t>ト</t>
    </rPh>
    <rPh sb="373" eb="374">
      <t>ク</t>
    </rPh>
    <rPh sb="375" eb="377">
      <t>ヒツヨウ</t>
    </rPh>
    <rPh sb="385" eb="387">
      <t>シセツ</t>
    </rPh>
    <rPh sb="387" eb="390">
      <t>リヨウリツ</t>
    </rPh>
    <rPh sb="392" eb="396">
      <t>ルイジダンタイ</t>
    </rPh>
    <rPh sb="397" eb="398">
      <t>クラ</t>
    </rPh>
    <rPh sb="399" eb="400">
      <t>タカ</t>
    </rPh>
    <rPh sb="401" eb="403">
      <t>ヒリツ</t>
    </rPh>
    <rPh sb="412" eb="413">
      <t>サラ</t>
    </rPh>
    <rPh sb="414" eb="417">
      <t>コウリツテキ</t>
    </rPh>
    <rPh sb="418" eb="420">
      <t>シセツ</t>
    </rPh>
    <rPh sb="420" eb="422">
      <t>リヨウ</t>
    </rPh>
    <rPh sb="423" eb="424">
      <t>ツト</t>
    </rPh>
    <rPh sb="430" eb="434">
      <t>スイセンカリツ</t>
    </rPh>
    <rPh sb="436" eb="439">
      <t>スイセンカ</t>
    </rPh>
    <rPh sb="439" eb="44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</si>
</sst>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C7-4159-B1EB-2ADE19194A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2C7-4159-B1EB-2ADE19194A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54.17</c:v>
                </c:pt>
              </c:numCache>
            </c:numRef>
          </c:val>
          <c:extLst>
            <c:ext xmlns:c16="http://schemas.microsoft.com/office/drawing/2014/chart" uri="{C3380CC4-5D6E-409C-BE32-E72D297353CC}">
              <c16:uniqueId val="{00000000-6241-4351-BC1F-3BFB3EBEB6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34.68</c:v>
                </c:pt>
              </c:numCache>
            </c:numRef>
          </c:val>
          <c:smooth val="0"/>
          <c:extLst>
            <c:ext xmlns:c16="http://schemas.microsoft.com/office/drawing/2014/chart" uri="{C3380CC4-5D6E-409C-BE32-E72D297353CC}">
              <c16:uniqueId val="{00000001-6241-4351-BC1F-3BFB3EBEB6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ADD8-4704-A570-8A746C9466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90.33</c:v>
                </c:pt>
              </c:numCache>
            </c:numRef>
          </c:val>
          <c:smooth val="0"/>
          <c:extLst>
            <c:ext xmlns:c16="http://schemas.microsoft.com/office/drawing/2014/chart" uri="{C3380CC4-5D6E-409C-BE32-E72D297353CC}">
              <c16:uniqueId val="{00000001-ADD8-4704-A570-8A746C9466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56.18</c:v>
                </c:pt>
              </c:numCache>
            </c:numRef>
          </c:val>
          <c:extLst>
            <c:ext xmlns:c16="http://schemas.microsoft.com/office/drawing/2014/chart" uri="{C3380CC4-5D6E-409C-BE32-E72D297353CC}">
              <c16:uniqueId val="{00000000-79BF-485B-BA48-B6BA0288BE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99.2</c:v>
                </c:pt>
              </c:numCache>
            </c:numRef>
          </c:val>
          <c:smooth val="0"/>
          <c:extLst>
            <c:ext xmlns:c16="http://schemas.microsoft.com/office/drawing/2014/chart" uri="{C3380CC4-5D6E-409C-BE32-E72D297353CC}">
              <c16:uniqueId val="{00000001-79BF-485B-BA48-B6BA0288BE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4.3899999999999997</c:v>
                </c:pt>
              </c:numCache>
            </c:numRef>
          </c:val>
          <c:extLst>
            <c:ext xmlns:c16="http://schemas.microsoft.com/office/drawing/2014/chart" uri="{C3380CC4-5D6E-409C-BE32-E72D297353CC}">
              <c16:uniqueId val="{00000000-CD9F-4AFF-819B-169D9FF325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c:v>
                </c:pt>
              </c:numCache>
            </c:numRef>
          </c:val>
          <c:smooth val="0"/>
          <c:extLst>
            <c:ext xmlns:c16="http://schemas.microsoft.com/office/drawing/2014/chart" uri="{C3380CC4-5D6E-409C-BE32-E72D297353CC}">
              <c16:uniqueId val="{00000001-CD9F-4AFF-819B-169D9FF325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6C-44BB-AEA4-5F7A6250CD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F6C-44BB-AEA4-5F7A6250CD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646.5</c:v>
                </c:pt>
              </c:numCache>
            </c:numRef>
          </c:val>
          <c:extLst>
            <c:ext xmlns:c16="http://schemas.microsoft.com/office/drawing/2014/chart" uri="{C3380CC4-5D6E-409C-BE32-E72D297353CC}">
              <c16:uniqueId val="{00000000-46E2-40D5-8C1D-F08065AD5C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1500.46</c:v>
                </c:pt>
              </c:numCache>
            </c:numRef>
          </c:val>
          <c:smooth val="0"/>
          <c:extLst>
            <c:ext xmlns:c16="http://schemas.microsoft.com/office/drawing/2014/chart" uri="{C3380CC4-5D6E-409C-BE32-E72D297353CC}">
              <c16:uniqueId val="{00000001-46E2-40D5-8C1D-F08065AD5C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-16.29</c:v>
                </c:pt>
              </c:numCache>
            </c:numRef>
          </c:val>
          <c:extLst>
            <c:ext xmlns:c16="http://schemas.microsoft.com/office/drawing/2014/chart" uri="{C3380CC4-5D6E-409C-BE32-E72D297353CC}">
              <c16:uniqueId val="{00000000-EDEF-4706-941D-4D4FA6F091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81.260000000000005</c:v>
                </c:pt>
              </c:numCache>
            </c:numRef>
          </c:val>
          <c:smooth val="0"/>
          <c:extLst>
            <c:ext xmlns:c16="http://schemas.microsoft.com/office/drawing/2014/chart" uri="{C3380CC4-5D6E-409C-BE32-E72D297353CC}">
              <c16:uniqueId val="{00000001-EDEF-4706-941D-4D4FA6F091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16290.23</c:v>
                </c:pt>
              </c:numCache>
            </c:numRef>
          </c:val>
          <c:extLst>
            <c:ext xmlns:c16="http://schemas.microsoft.com/office/drawing/2014/chart" uri="{C3380CC4-5D6E-409C-BE32-E72D297353CC}">
              <c16:uniqueId val="{00000000-DB1A-4E25-BAAF-C9B06E7CDE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1748.51</c:v>
                </c:pt>
              </c:numCache>
            </c:numRef>
          </c:val>
          <c:smooth val="0"/>
          <c:extLst>
            <c:ext xmlns:c16="http://schemas.microsoft.com/office/drawing/2014/chart" uri="{C3380CC4-5D6E-409C-BE32-E72D297353CC}">
              <c16:uniqueId val="{00000001-DB1A-4E25-BAAF-C9B06E7CDE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28.91</c:v>
                </c:pt>
              </c:numCache>
            </c:numRef>
          </c:val>
          <c:extLst>
            <c:ext xmlns:c16="http://schemas.microsoft.com/office/drawing/2014/chart" uri="{C3380CC4-5D6E-409C-BE32-E72D297353CC}">
              <c16:uniqueId val="{00000000-1778-4AD0-B5E8-9357446A43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34.99</c:v>
                </c:pt>
              </c:numCache>
            </c:numRef>
          </c:val>
          <c:smooth val="0"/>
          <c:extLst>
            <c:ext xmlns:c16="http://schemas.microsoft.com/office/drawing/2014/chart" uri="{C3380CC4-5D6E-409C-BE32-E72D297353CC}">
              <c16:uniqueId val="{00000001-1778-4AD0-B5E8-9357446A43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563.39</c:v>
                </c:pt>
              </c:numCache>
            </c:numRef>
          </c:val>
          <c:extLst>
            <c:ext xmlns:c16="http://schemas.microsoft.com/office/drawing/2014/chart" uri="{C3380CC4-5D6E-409C-BE32-E72D297353CC}">
              <c16:uniqueId val="{00000000-5D8E-4F80-9CAA-2A8853B929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520.91999999999996</c:v>
                </c:pt>
              </c:numCache>
            </c:numRef>
          </c:val>
          <c:smooth val="0"/>
          <c:extLst>
            <c:ext xmlns:c16="http://schemas.microsoft.com/office/drawing/2014/chart" uri="{C3380CC4-5D6E-409C-BE32-E72D297353CC}">
              <c16:uniqueId val="{00000001-5D8E-4F80-9CAA-2A8853B929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88462</v>
      </c>
      <c r="AM8" s="69"/>
      <c r="AN8" s="69"/>
      <c r="AO8" s="69"/>
      <c r="AP8" s="69"/>
      <c r="AQ8" s="69"/>
      <c r="AR8" s="69"/>
      <c r="AS8" s="69"/>
      <c r="AT8" s="68">
        <f>データ!T6</f>
        <v>224.8</v>
      </c>
      <c r="AU8" s="68"/>
      <c r="AV8" s="68"/>
      <c r="AW8" s="68"/>
      <c r="AX8" s="68"/>
      <c r="AY8" s="68"/>
      <c r="AZ8" s="68"/>
      <c r="BA8" s="68"/>
      <c r="BB8" s="68">
        <f>データ!U6</f>
        <v>393.51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19.59</v>
      </c>
      <c r="J10" s="68"/>
      <c r="K10" s="68"/>
      <c r="L10" s="68"/>
      <c r="M10" s="68"/>
      <c r="N10" s="68"/>
      <c r="O10" s="68"/>
      <c r="P10" s="68">
        <f>データ!P6</f>
        <v>0.06</v>
      </c>
      <c r="Q10" s="68"/>
      <c r="R10" s="68"/>
      <c r="S10" s="68"/>
      <c r="T10" s="68"/>
      <c r="U10" s="68"/>
      <c r="V10" s="68"/>
      <c r="W10" s="68">
        <f>データ!Q6</f>
        <v>80.86</v>
      </c>
      <c r="X10" s="68"/>
      <c r="Y10" s="68"/>
      <c r="Z10" s="68"/>
      <c r="AA10" s="68"/>
      <c r="AB10" s="68"/>
      <c r="AC10" s="68"/>
      <c r="AD10" s="69">
        <f>データ!R6</f>
        <v>2970</v>
      </c>
      <c r="AE10" s="69"/>
      <c r="AF10" s="69"/>
      <c r="AG10" s="69"/>
      <c r="AH10" s="69"/>
      <c r="AI10" s="69"/>
      <c r="AJ10" s="69"/>
      <c r="AK10" s="2"/>
      <c r="AL10" s="69">
        <f>データ!V6</f>
        <v>54</v>
      </c>
      <c r="AM10" s="69"/>
      <c r="AN10" s="69"/>
      <c r="AO10" s="69"/>
      <c r="AP10" s="69"/>
      <c r="AQ10" s="69"/>
      <c r="AR10" s="69"/>
      <c r="AS10" s="69"/>
      <c r="AT10" s="68">
        <f>データ!W6</f>
        <v>0.05</v>
      </c>
      <c r="AU10" s="68"/>
      <c r="AV10" s="68"/>
      <c r="AW10" s="68"/>
      <c r="AX10" s="68"/>
      <c r="AY10" s="68"/>
      <c r="AZ10" s="68"/>
      <c r="BA10" s="68"/>
      <c r="BB10" s="68">
        <f>データ!X6</f>
        <v>1080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8W77tKs7AIMTCbP29Ecj87moC8hm0Blvz/LgsZ/IfPqqqRSEg1E+hD8qHLhTx3amXvU5mMs4qXZuKG0X1a1QlA==" saltValue="lI7ZQyUtMc4h1H+rGMil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9</v>
      </c>
      <c r="G6" s="33">
        <f t="shared" si="3"/>
        <v>0</v>
      </c>
      <c r="H6" s="33" t="str">
        <f t="shared" si="3"/>
        <v>京都府　亀岡市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19.59</v>
      </c>
      <c r="P6" s="34">
        <f t="shared" si="3"/>
        <v>0.06</v>
      </c>
      <c r="Q6" s="34">
        <f t="shared" si="3"/>
        <v>80.86</v>
      </c>
      <c r="R6" s="34">
        <f t="shared" si="3"/>
        <v>2970</v>
      </c>
      <c r="S6" s="34">
        <f t="shared" si="3"/>
        <v>88462</v>
      </c>
      <c r="T6" s="34">
        <f t="shared" si="3"/>
        <v>224.8</v>
      </c>
      <c r="U6" s="34">
        <f t="shared" si="3"/>
        <v>393.51</v>
      </c>
      <c r="V6" s="34">
        <f t="shared" si="3"/>
        <v>54</v>
      </c>
      <c r="W6" s="34">
        <f t="shared" si="3"/>
        <v>0.05</v>
      </c>
      <c r="X6" s="34">
        <f t="shared" si="3"/>
        <v>1080</v>
      </c>
      <c r="Y6" s="35" t="str">
        <f>IF(Y7="",NA(),Y7)</f>
        <v>-</v>
      </c>
      <c r="Z6" s="35" t="str">
        <f t="shared" ref="Z6:AH6" si="4">IF(Z7="",NA(),Z7)</f>
        <v>-</v>
      </c>
      <c r="AA6" s="35" t="str">
        <f t="shared" si="4"/>
        <v>-</v>
      </c>
      <c r="AB6" s="35" t="str">
        <f t="shared" si="4"/>
        <v>-</v>
      </c>
      <c r="AC6" s="35">
        <f t="shared" si="4"/>
        <v>56.18</v>
      </c>
      <c r="AD6" s="35" t="str">
        <f t="shared" si="4"/>
        <v>-</v>
      </c>
      <c r="AE6" s="35" t="str">
        <f t="shared" si="4"/>
        <v>-</v>
      </c>
      <c r="AF6" s="35" t="str">
        <f t="shared" si="4"/>
        <v>-</v>
      </c>
      <c r="AG6" s="35" t="str">
        <f t="shared" si="4"/>
        <v>-</v>
      </c>
      <c r="AH6" s="35">
        <f t="shared" si="4"/>
        <v>99.2</v>
      </c>
      <c r="AI6" s="34" t="str">
        <f>IF(AI7="","",IF(AI7="-","【-】","【"&amp;SUBSTITUTE(TEXT(AI7,"#,##0.00"),"-","△")&amp;"】"))</f>
        <v>【98.84】</v>
      </c>
      <c r="AJ6" s="35" t="str">
        <f>IF(AJ7="",NA(),AJ7)</f>
        <v>-</v>
      </c>
      <c r="AK6" s="35" t="str">
        <f t="shared" ref="AK6:AS6" si="5">IF(AK7="",NA(),AK7)</f>
        <v>-</v>
      </c>
      <c r="AL6" s="35" t="str">
        <f t="shared" si="5"/>
        <v>-</v>
      </c>
      <c r="AM6" s="35" t="str">
        <f t="shared" si="5"/>
        <v>-</v>
      </c>
      <c r="AN6" s="35">
        <f t="shared" si="5"/>
        <v>646.5</v>
      </c>
      <c r="AO6" s="35" t="str">
        <f t="shared" si="5"/>
        <v>-</v>
      </c>
      <c r="AP6" s="35" t="str">
        <f t="shared" si="5"/>
        <v>-</v>
      </c>
      <c r="AQ6" s="35" t="str">
        <f t="shared" si="5"/>
        <v>-</v>
      </c>
      <c r="AR6" s="35" t="str">
        <f t="shared" si="5"/>
        <v>-</v>
      </c>
      <c r="AS6" s="35">
        <f t="shared" si="5"/>
        <v>1500.46</v>
      </c>
      <c r="AT6" s="34" t="str">
        <f>IF(AT7="","",IF(AT7="-","【-】","【"&amp;SUBSTITUTE(TEXT(AT7,"#,##0.00"),"-","△")&amp;"】"))</f>
        <v>【1,399.60】</v>
      </c>
      <c r="AU6" s="35" t="str">
        <f>IF(AU7="",NA(),AU7)</f>
        <v>-</v>
      </c>
      <c r="AV6" s="35" t="str">
        <f t="shared" ref="AV6:BD6" si="6">IF(AV7="",NA(),AV7)</f>
        <v>-</v>
      </c>
      <c r="AW6" s="35" t="str">
        <f t="shared" si="6"/>
        <v>-</v>
      </c>
      <c r="AX6" s="35" t="str">
        <f t="shared" si="6"/>
        <v>-</v>
      </c>
      <c r="AY6" s="35">
        <f t="shared" si="6"/>
        <v>-16.29</v>
      </c>
      <c r="AZ6" s="35" t="str">
        <f t="shared" si="6"/>
        <v>-</v>
      </c>
      <c r="BA6" s="35" t="str">
        <f t="shared" si="6"/>
        <v>-</v>
      </c>
      <c r="BB6" s="35" t="str">
        <f t="shared" si="6"/>
        <v>-</v>
      </c>
      <c r="BC6" s="35" t="str">
        <f t="shared" si="6"/>
        <v>-</v>
      </c>
      <c r="BD6" s="35">
        <f t="shared" si="6"/>
        <v>81.260000000000005</v>
      </c>
      <c r="BE6" s="34" t="str">
        <f>IF(BE7="","",IF(BE7="-","【-】","【"&amp;SUBSTITUTE(TEXT(BE7,"#,##0.00"),"-","△")&amp;"】"))</f>
        <v>【83.42】</v>
      </c>
      <c r="BF6" s="35" t="str">
        <f>IF(BF7="",NA(),BF7)</f>
        <v>-</v>
      </c>
      <c r="BG6" s="35" t="str">
        <f t="shared" ref="BG6:BO6" si="7">IF(BG7="",NA(),BG7)</f>
        <v>-</v>
      </c>
      <c r="BH6" s="35" t="str">
        <f t="shared" si="7"/>
        <v>-</v>
      </c>
      <c r="BI6" s="35" t="str">
        <f t="shared" si="7"/>
        <v>-</v>
      </c>
      <c r="BJ6" s="35">
        <f t="shared" si="7"/>
        <v>16290.23</v>
      </c>
      <c r="BK6" s="35" t="str">
        <f t="shared" si="7"/>
        <v>-</v>
      </c>
      <c r="BL6" s="35" t="str">
        <f t="shared" si="7"/>
        <v>-</v>
      </c>
      <c r="BM6" s="35" t="str">
        <f t="shared" si="7"/>
        <v>-</v>
      </c>
      <c r="BN6" s="35" t="str">
        <f t="shared" si="7"/>
        <v>-</v>
      </c>
      <c r="BO6" s="35">
        <f t="shared" si="7"/>
        <v>1748.51</v>
      </c>
      <c r="BP6" s="34" t="str">
        <f>IF(BP7="","",IF(BP7="-","【-】","【"&amp;SUBSTITUTE(TEXT(BP7,"#,##0.00"),"-","△")&amp;"】"))</f>
        <v>【1,682.85】</v>
      </c>
      <c r="BQ6" s="35" t="str">
        <f>IF(BQ7="",NA(),BQ7)</f>
        <v>-</v>
      </c>
      <c r="BR6" s="35" t="str">
        <f t="shared" ref="BR6:BZ6" si="8">IF(BR7="",NA(),BR7)</f>
        <v>-</v>
      </c>
      <c r="BS6" s="35" t="str">
        <f t="shared" si="8"/>
        <v>-</v>
      </c>
      <c r="BT6" s="35" t="str">
        <f t="shared" si="8"/>
        <v>-</v>
      </c>
      <c r="BU6" s="35">
        <f t="shared" si="8"/>
        <v>28.91</v>
      </c>
      <c r="BV6" s="35" t="str">
        <f t="shared" si="8"/>
        <v>-</v>
      </c>
      <c r="BW6" s="35" t="str">
        <f t="shared" si="8"/>
        <v>-</v>
      </c>
      <c r="BX6" s="35" t="str">
        <f t="shared" si="8"/>
        <v>-</v>
      </c>
      <c r="BY6" s="35" t="str">
        <f t="shared" si="8"/>
        <v>-</v>
      </c>
      <c r="BZ6" s="35">
        <f t="shared" si="8"/>
        <v>34.99</v>
      </c>
      <c r="CA6" s="34" t="str">
        <f>IF(CA7="","",IF(CA7="-","【-】","【"&amp;SUBSTITUTE(TEXT(CA7,"#,##0.00"),"-","△")&amp;"】"))</f>
        <v>【36.18】</v>
      </c>
      <c r="CB6" s="35" t="str">
        <f>IF(CB7="",NA(),CB7)</f>
        <v>-</v>
      </c>
      <c r="CC6" s="35" t="str">
        <f t="shared" ref="CC6:CK6" si="9">IF(CC7="",NA(),CC7)</f>
        <v>-</v>
      </c>
      <c r="CD6" s="35" t="str">
        <f t="shared" si="9"/>
        <v>-</v>
      </c>
      <c r="CE6" s="35" t="str">
        <f t="shared" si="9"/>
        <v>-</v>
      </c>
      <c r="CF6" s="35">
        <f t="shared" si="9"/>
        <v>563.39</v>
      </c>
      <c r="CG6" s="35" t="str">
        <f t="shared" si="9"/>
        <v>-</v>
      </c>
      <c r="CH6" s="35" t="str">
        <f t="shared" si="9"/>
        <v>-</v>
      </c>
      <c r="CI6" s="35" t="str">
        <f t="shared" si="9"/>
        <v>-</v>
      </c>
      <c r="CJ6" s="35" t="str">
        <f t="shared" si="9"/>
        <v>-</v>
      </c>
      <c r="CK6" s="35">
        <f t="shared" si="9"/>
        <v>520.91999999999996</v>
      </c>
      <c r="CL6" s="34" t="str">
        <f>IF(CL7="","",IF(CL7="-","【-】","【"&amp;SUBSTITUTE(TEXT(CL7,"#,##0.00"),"-","△")&amp;"】"))</f>
        <v>【510.14】</v>
      </c>
      <c r="CM6" s="35" t="str">
        <f>IF(CM7="",NA(),CM7)</f>
        <v>-</v>
      </c>
      <c r="CN6" s="35" t="str">
        <f t="shared" ref="CN6:CV6" si="10">IF(CN7="",NA(),CN7)</f>
        <v>-</v>
      </c>
      <c r="CO6" s="35" t="str">
        <f t="shared" si="10"/>
        <v>-</v>
      </c>
      <c r="CP6" s="35" t="str">
        <f t="shared" si="10"/>
        <v>-</v>
      </c>
      <c r="CQ6" s="35">
        <f t="shared" si="10"/>
        <v>54.17</v>
      </c>
      <c r="CR6" s="35" t="str">
        <f t="shared" si="10"/>
        <v>-</v>
      </c>
      <c r="CS6" s="35" t="str">
        <f t="shared" si="10"/>
        <v>-</v>
      </c>
      <c r="CT6" s="35" t="str">
        <f t="shared" si="10"/>
        <v>-</v>
      </c>
      <c r="CU6" s="35" t="str">
        <f t="shared" si="10"/>
        <v>-</v>
      </c>
      <c r="CV6" s="35">
        <f t="shared" si="10"/>
        <v>34.68</v>
      </c>
      <c r="CW6" s="34" t="str">
        <f>IF(CW7="","",IF(CW7="-","【-】","【"&amp;SUBSTITUTE(TEXT(CW7,"#,##0.00"),"-","△")&amp;"】"))</f>
        <v>【35.17】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90.33</v>
      </c>
      <c r="DH6" s="34" t="str">
        <f>IF(DH7="","",IF(DH7="-","【-】","【"&amp;SUBSTITUTE(TEXT(DH7,"#,##0.00"),"-","△")&amp;"】"))</f>
        <v>【90.15】</v>
      </c>
      <c r="DI6" s="35" t="str">
        <f>IF(DI7="",NA(),DI7)</f>
        <v>-</v>
      </c>
      <c r="DJ6" s="35" t="str">
        <f t="shared" ref="DJ6:DR6" si="12">IF(DJ7="",NA(),DJ7)</f>
        <v>-</v>
      </c>
      <c r="DK6" s="35" t="str">
        <f t="shared" si="12"/>
        <v>-</v>
      </c>
      <c r="DL6" s="35" t="str">
        <f t="shared" si="12"/>
        <v>-</v>
      </c>
      <c r="DM6" s="35">
        <f t="shared" si="12"/>
        <v>4.3899999999999997</v>
      </c>
      <c r="DN6" s="35" t="str">
        <f t="shared" si="12"/>
        <v>-</v>
      </c>
      <c r="DO6" s="35" t="str">
        <f t="shared" si="12"/>
        <v>-</v>
      </c>
      <c r="DP6" s="35" t="str">
        <f t="shared" si="12"/>
        <v>-</v>
      </c>
      <c r="DQ6" s="35" t="str">
        <f t="shared" si="12"/>
        <v>-</v>
      </c>
      <c r="DR6" s="35">
        <f t="shared" si="12"/>
        <v>31</v>
      </c>
      <c r="DS6" s="34" t="str">
        <f>IF(DS7="","",IF(DS7="-","【-】","【"&amp;SUBSTITUTE(TEXT(DS7,"#,##0.00"),"-","△")&amp;"】"))</f>
        <v>【30.43】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2019</v>
      </c>
      <c r="C7" s="37">
        <v>262064</v>
      </c>
      <c r="D7" s="37">
        <v>46</v>
      </c>
      <c r="E7" s="37">
        <v>17</v>
      </c>
      <c r="F7" s="37">
        <v>9</v>
      </c>
      <c r="G7" s="37">
        <v>0</v>
      </c>
      <c r="H7" s="37" t="s">
        <v>96</v>
      </c>
      <c r="I7" s="37" t="s">
        <v>97</v>
      </c>
      <c r="J7" s="37" t="s">
        <v>98</v>
      </c>
      <c r="K7" s="37" t="s">
        <v>99</v>
      </c>
      <c r="L7" s="37" t="s">
        <v>100</v>
      </c>
      <c r="M7" s="37" t="s">
        <v>101</v>
      </c>
      <c r="N7" s="38" t="s">
        <v>102</v>
      </c>
      <c r="O7" s="38">
        <v>19.59</v>
      </c>
      <c r="P7" s="38">
        <v>0.06</v>
      </c>
      <c r="Q7" s="38">
        <v>80.86</v>
      </c>
      <c r="R7" s="38">
        <v>2970</v>
      </c>
      <c r="S7" s="38">
        <v>88462</v>
      </c>
      <c r="T7" s="38">
        <v>224.8</v>
      </c>
      <c r="U7" s="38">
        <v>393.51</v>
      </c>
      <c r="V7" s="38">
        <v>54</v>
      </c>
      <c r="W7" s="38">
        <v>0.05</v>
      </c>
      <c r="X7" s="38">
        <v>1080</v>
      </c>
      <c r="Y7" s="38" t="s">
        <v>102</v>
      </c>
      <c r="Z7" s="38" t="s">
        <v>102</v>
      </c>
      <c r="AA7" s="38" t="s">
        <v>102</v>
      </c>
      <c r="AB7" s="38" t="s">
        <v>102</v>
      </c>
      <c r="AC7" s="38">
        <v>56.18</v>
      </c>
      <c r="AD7" s="38" t="s">
        <v>102</v>
      </c>
      <c r="AE7" s="38" t="s">
        <v>102</v>
      </c>
      <c r="AF7" s="38" t="s">
        <v>102</v>
      </c>
      <c r="AG7" s="38" t="s">
        <v>102</v>
      </c>
      <c r="AH7" s="38">
        <v>99.2</v>
      </c>
      <c r="AI7" s="38">
        <v>98.84</v>
      </c>
      <c r="AJ7" s="38" t="s">
        <v>102</v>
      </c>
      <c r="AK7" s="38" t="s">
        <v>102</v>
      </c>
      <c r="AL7" s="38" t="s">
        <v>102</v>
      </c>
      <c r="AM7" s="38" t="s">
        <v>102</v>
      </c>
      <c r="AN7" s="38">
        <v>646.5</v>
      </c>
      <c r="AO7" s="38" t="s">
        <v>102</v>
      </c>
      <c r="AP7" s="38" t="s">
        <v>102</v>
      </c>
      <c r="AQ7" s="38" t="s">
        <v>102</v>
      </c>
      <c r="AR7" s="38" t="s">
        <v>102</v>
      </c>
      <c r="AS7" s="38">
        <v>1500.46</v>
      </c>
      <c r="AT7" s="38">
        <v>1399.6</v>
      </c>
      <c r="AU7" s="38" t="s">
        <v>102</v>
      </c>
      <c r="AV7" s="38" t="s">
        <v>102</v>
      </c>
      <c r="AW7" s="38" t="s">
        <v>102</v>
      </c>
      <c r="AX7" s="38" t="s">
        <v>102</v>
      </c>
      <c r="AY7" s="38">
        <v>-16.29</v>
      </c>
      <c r="AZ7" s="38" t="s">
        <v>102</v>
      </c>
      <c r="BA7" s="38" t="s">
        <v>102</v>
      </c>
      <c r="BB7" s="38" t="s">
        <v>102</v>
      </c>
      <c r="BC7" s="38" t="s">
        <v>102</v>
      </c>
      <c r="BD7" s="38">
        <v>81.260000000000005</v>
      </c>
      <c r="BE7" s="38">
        <v>83.42</v>
      </c>
      <c r="BF7" s="38" t="s">
        <v>102</v>
      </c>
      <c r="BG7" s="38" t="s">
        <v>102</v>
      </c>
      <c r="BH7" s="38" t="s">
        <v>102</v>
      </c>
      <c r="BI7" s="38" t="s">
        <v>102</v>
      </c>
      <c r="BJ7" s="38">
        <v>16290.23</v>
      </c>
      <c r="BK7" s="38" t="s">
        <v>102</v>
      </c>
      <c r="BL7" s="38" t="s">
        <v>102</v>
      </c>
      <c r="BM7" s="38" t="s">
        <v>102</v>
      </c>
      <c r="BN7" s="38" t="s">
        <v>102</v>
      </c>
      <c r="BO7" s="38">
        <v>1748.51</v>
      </c>
      <c r="BP7" s="38">
        <v>1682.85</v>
      </c>
      <c r="BQ7" s="38" t="s">
        <v>102</v>
      </c>
      <c r="BR7" s="38" t="s">
        <v>102</v>
      </c>
      <c r="BS7" s="38" t="s">
        <v>102</v>
      </c>
      <c r="BT7" s="38" t="s">
        <v>102</v>
      </c>
      <c r="BU7" s="38">
        <v>28.91</v>
      </c>
      <c r="BV7" s="38" t="s">
        <v>102</v>
      </c>
      <c r="BW7" s="38" t="s">
        <v>102</v>
      </c>
      <c r="BX7" s="38" t="s">
        <v>102</v>
      </c>
      <c r="BY7" s="38" t="s">
        <v>102</v>
      </c>
      <c r="BZ7" s="38">
        <v>34.99</v>
      </c>
      <c r="CA7" s="38">
        <v>36.18</v>
      </c>
      <c r="CB7" s="38" t="s">
        <v>102</v>
      </c>
      <c r="CC7" s="38" t="s">
        <v>102</v>
      </c>
      <c r="CD7" s="38" t="s">
        <v>102</v>
      </c>
      <c r="CE7" s="38" t="s">
        <v>102</v>
      </c>
      <c r="CF7" s="38">
        <v>563.39</v>
      </c>
      <c r="CG7" s="38" t="s">
        <v>102</v>
      </c>
      <c r="CH7" s="38" t="s">
        <v>102</v>
      </c>
      <c r="CI7" s="38" t="s">
        <v>102</v>
      </c>
      <c r="CJ7" s="38" t="s">
        <v>102</v>
      </c>
      <c r="CK7" s="38">
        <v>520.91999999999996</v>
      </c>
      <c r="CL7" s="38">
        <v>510.14</v>
      </c>
      <c r="CM7" s="38" t="s">
        <v>102</v>
      </c>
      <c r="CN7" s="38" t="s">
        <v>102</v>
      </c>
      <c r="CO7" s="38" t="s">
        <v>102</v>
      </c>
      <c r="CP7" s="38" t="s">
        <v>102</v>
      </c>
      <c r="CQ7" s="38">
        <v>54.17</v>
      </c>
      <c r="CR7" s="38" t="s">
        <v>102</v>
      </c>
      <c r="CS7" s="38" t="s">
        <v>102</v>
      </c>
      <c r="CT7" s="38" t="s">
        <v>102</v>
      </c>
      <c r="CU7" s="38" t="s">
        <v>102</v>
      </c>
      <c r="CV7" s="38">
        <v>34.68</v>
      </c>
      <c r="CW7" s="38">
        <v>35.17</v>
      </c>
      <c r="CX7" s="38" t="s">
        <v>102</v>
      </c>
      <c r="CY7" s="38" t="s">
        <v>102</v>
      </c>
      <c r="CZ7" s="38" t="s">
        <v>102</v>
      </c>
      <c r="DA7" s="38" t="s">
        <v>102</v>
      </c>
      <c r="DB7" s="38">
        <v>100</v>
      </c>
      <c r="DC7" s="38" t="s">
        <v>102</v>
      </c>
      <c r="DD7" s="38" t="s">
        <v>102</v>
      </c>
      <c r="DE7" s="38" t="s">
        <v>102</v>
      </c>
      <c r="DF7" s="38" t="s">
        <v>102</v>
      </c>
      <c r="DG7" s="38">
        <v>90.33</v>
      </c>
      <c r="DH7" s="38">
        <v>90.15</v>
      </c>
      <c r="DI7" s="38" t="s">
        <v>102</v>
      </c>
      <c r="DJ7" s="38" t="s">
        <v>102</v>
      </c>
      <c r="DK7" s="38" t="s">
        <v>102</v>
      </c>
      <c r="DL7" s="38" t="s">
        <v>102</v>
      </c>
      <c r="DM7" s="38">
        <v>4.3899999999999997</v>
      </c>
      <c r="DN7" s="38" t="s">
        <v>102</v>
      </c>
      <c r="DO7" s="38" t="s">
        <v>102</v>
      </c>
      <c r="DP7" s="38" t="s">
        <v>102</v>
      </c>
      <c r="DQ7" s="38" t="s">
        <v>102</v>
      </c>
      <c r="DR7" s="38">
        <v>31</v>
      </c>
      <c r="DS7" s="38">
        <v>30.43</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2021-02-04T06:45:44Z</cp:lastPrinted>
  <dcterms:modified xsi:type="dcterms:W3CDTF">2021-02-24T12:38:33Z</dcterms:modified>
</cp:coreProperties>
</file>