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2\130500\D下水道経営係（旧経営係）\42公営企業に係る「経営比較分析表」\令和２年度　　公営企業に係る「経営比較分析表」（Ｒ元決算）\02　回答\下水道（法適用）\"/>
    </mc:Choice>
  </mc:AlternateContent>
  <workbookProtection workbookAlgorithmName="SHA-512" workbookHashValue="ndkt2EWaUKYUKPwfbu7a3antr8ru39bdMKnC/YYN0gp01K9DG9efo3I1M6qw6aaF0LTkt2dWjK4XYHEE6nUnVw==" workbookSaltValue="A7jvVOFVa+j09SaI2+M3F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<sst xmlns="http://schemas.openxmlformats.org/spreadsheetml/2006/main" count="319" uniqueCount="118">
  <si>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</si>
  <si>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</si>
  <si>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</si>
  <si>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</si>
  <si>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</si>
  <si>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</si>
  <si>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</si>
  <si>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</si>
  <si>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</si>
  <si>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</si>
  <si>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</si>
  <si>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</si>
  <si>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</si>
  <si>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</si>
  <si>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</si>
  <si>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</si>
  <si>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</si>
  <si>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</si>
  <si>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</si>
  <si>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</si>
  <si>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</si>
  <si>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</si>
  <si>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</si>
  <si>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</si>
  <si>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</si>
  <si>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</si>
  <si>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</si>
  <si>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</si>
  <si>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</si>
  <si>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</si>
  <si>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</si>
  <si>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</si>
  <si>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</si>
  <si>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</si>
  <si>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</si>
  <si>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</si>
  <si>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</si>
  <si>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</si>
  <si>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</si>
  <si>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</si>
  <si>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</si>
  <si>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</si>
  <si>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</si>
  <si>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</si>
  <si>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</si>
  <si>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</si>
  <si>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</si>
  <si>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</si>
  <si>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</si>
  <si>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</si>
  <si>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</si>
  <si>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</si>
  <si>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</si>
  <si>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</si>
  <si>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</si>
  <si>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</si>
  <si>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</si>
  <si>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</si>
  <si>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</si>
  <si>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</si>
  <si>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</si>
  <si>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</si>
  <si>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</si>
  <si>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</si>
  <si>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</si>
  <si>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</si>
  <si>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</si>
  <si>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</si>
  <si>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</si>
  <si>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</si>
  <si>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</si>
  <si>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</si>
  <si>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</si>
  <si>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</si>
  <si>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</si>
  <si>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</si>
  <si>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</si>
  <si>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</si>
  <si>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</si>
  <si>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</si>
  <si>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</si>
  <si>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</si>
  <si>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</si>
  <si>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</si>
  <si>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</si>
  <si>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</si>
  <si>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</si>
  <si>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</si>
  <si>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</si>
  <si>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</si>
  <si>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</si>
  <si>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</si>
  <si>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</si>
  <si>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</si>
  <si>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</si>
  <si>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</si>
  <si>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</si>
  <si>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</si>
  <si>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</si>
  <si>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</si>
  <si>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</si>
  <si>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</si>
  <si>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</si>
  <si>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</si>
  <si>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</si>
  <si>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</si>
  <si>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</si>
  <si>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</si>
  <si>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</si>
  <si>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</si>
  <si>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</si>
  <si>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</si>
  <si>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</si>
  <si>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</si>
  <si>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</si>
  <si>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特定環境保全公共下水道事業については、地方公営企業法を全部適用した初年度である令和元年度決算のみの分析となります。
①経常収支比率
　経費の抑制などにより、単年度収支の黒字を示す100％以上となっており、類似団体平均値も上回る比率となっています。
②累積欠損金比率
　累積欠損金は発生していません。
③流動比率
　建設改良費の財源に充てた企業債の償還が負担となり、100％を下回る低い水準となっています。
④企業債残高対事業規模比率
　企業債償還金は全額一般会計負担となっているため、0％となっています。
⑤経費回収率
　経費の抑制などにより、使用料収入で回収すべき経費を全て使用料収入で賄えている状況を示す100％となっています。
⑥汚水処理原価
　維持管理費の抑制などにより、類似団体平均値に比べ低い値となっています。
⑦施設利用率
　類似団体に比べ低い比率となっていることから、効率的な施設利用に努めます。
⑧水洗化率
　水洗化促進の取組により高い水準となっています。</t>
    <rPh sb="1" eb="14">
      <t>トクテイカンキョウホゼンコウキョウゲスイドウジギョウ</t>
    </rPh>
    <rPh sb="20" eb="27">
      <t>チホウコウエイキギョウホウ</t>
    </rPh>
    <rPh sb="28" eb="30">
      <t>ゼンブ</t>
    </rPh>
    <rPh sb="30" eb="32">
      <t>テキヨウ</t>
    </rPh>
    <rPh sb="34" eb="37">
      <t>ショネンド</t>
    </rPh>
    <rPh sb="40" eb="45">
      <t>レイワガンネンド</t>
    </rPh>
    <rPh sb="45" eb="47">
      <t>ケッサン</t>
    </rPh>
    <rPh sb="50" eb="52">
      <t>ブンセキ</t>
    </rPh>
    <rPh sb="60" eb="66">
      <t>ケイジョウシュウシヒリツ</t>
    </rPh>
    <rPh sb="68" eb="70">
      <t>ケイヒ</t>
    </rPh>
    <rPh sb="71" eb="73">
      <t>ヨクセイ</t>
    </rPh>
    <rPh sb="79" eb="82">
      <t>タンネンド</t>
    </rPh>
    <rPh sb="82" eb="84">
      <t>シュウシ</t>
    </rPh>
    <rPh sb="85" eb="87">
      <t>クロジ</t>
    </rPh>
    <rPh sb="88" eb="89">
      <t>シメ</t>
    </rPh>
    <rPh sb="94" eb="96">
      <t>イジョウ</t>
    </rPh>
    <rPh sb="103" eb="107">
      <t>ルイジダンタイ</t>
    </rPh>
    <rPh sb="107" eb="109">
      <t>ヘイキン</t>
    </rPh>
    <rPh sb="109" eb="110">
      <t>アタイ</t>
    </rPh>
    <rPh sb="111" eb="113">
      <t>ウワマワ</t>
    </rPh>
    <rPh sb="114" eb="116">
      <t>ヒリツ</t>
    </rPh>
    <rPh sb="126" eb="131">
      <t>ルイセキケッソンキン</t>
    </rPh>
    <rPh sb="131" eb="133">
      <t>ヒリツ</t>
    </rPh>
    <rPh sb="273" eb="276">
      <t>シヨウリョウ</t>
    </rPh>
    <rPh sb="276" eb="278">
      <t>シュウニュウ</t>
    </rPh>
    <rPh sb="279" eb="281">
      <t>カイシュウ</t>
    </rPh>
    <rPh sb="284" eb="286">
      <t>ケイヒ</t>
    </rPh>
    <rPh sb="287" eb="288">
      <t>スベ</t>
    </rPh>
    <rPh sb="289" eb="292">
      <t>シヨウリョウ</t>
    </rPh>
    <rPh sb="292" eb="294">
      <t>シュウニュウ</t>
    </rPh>
    <rPh sb="295" eb="296">
      <t>マカナ</t>
    </rPh>
    <rPh sb="300" eb="302">
      <t>ジョウキョウ</t>
    </rPh>
    <rPh sb="303" eb="304">
      <t>シメ</t>
    </rPh>
    <rPh sb="319" eb="321">
      <t>オスイ</t>
    </rPh>
    <rPh sb="321" eb="323">
      <t>ショリ</t>
    </rPh>
    <rPh sb="323" eb="325">
      <t>ゲンカ</t>
    </rPh>
    <rPh sb="327" eb="332">
      <t>イジカンリヒ</t>
    </rPh>
    <rPh sb="333" eb="335">
      <t>ヨクセイ</t>
    </rPh>
    <rPh sb="341" eb="345">
      <t>ルイジダンタイ</t>
    </rPh>
    <rPh sb="345" eb="347">
      <t>ヘイキン</t>
    </rPh>
    <rPh sb="347" eb="348">
      <t>アタイ</t>
    </rPh>
    <rPh sb="349" eb="350">
      <t>クラ</t>
    </rPh>
    <rPh sb="351" eb="352">
      <t>ヒク</t>
    </rPh>
    <rPh sb="353" eb="354">
      <t>アタイ</t>
    </rPh>
    <rPh sb="364" eb="366">
      <t>シセツ</t>
    </rPh>
    <rPh sb="366" eb="369">
      <t>リヨウリツ</t>
    </rPh>
    <rPh sb="371" eb="375">
      <t>ルイジダンタイ</t>
    </rPh>
    <rPh sb="376" eb="377">
      <t>クラ</t>
    </rPh>
    <rPh sb="378" eb="379">
      <t>ヒク</t>
    </rPh>
    <rPh sb="380" eb="382">
      <t>ヒリツ</t>
    </rPh>
    <rPh sb="393" eb="396">
      <t>コウリツテキ</t>
    </rPh>
    <rPh sb="397" eb="399">
      <t>シセツ</t>
    </rPh>
    <rPh sb="399" eb="401">
      <t>リヨウ</t>
    </rPh>
    <rPh sb="402" eb="403">
      <t>ツト</t>
    </rPh>
    <rPh sb="409" eb="413">
      <t>スイセンカリツ</t>
    </rPh>
    <rPh sb="415" eb="418">
      <t>スイセンカ</t>
    </rPh>
    <rPh sb="418" eb="420">
      <t>ソクシン</t>
    </rPh>
    <rPh sb="421" eb="423">
      <t>トリクミ</t>
    </rPh>
    <rPh sb="426" eb="427">
      <t>タカ</t>
    </rPh>
    <rPh sb="428" eb="430">
      <t>スイジュン</t>
    </rPh>
    <phoneticPr fontId="4"/>
  </si>
  <si>
    <t>①有形固定資産減価償却率
　本事業は平成14年12月の供用開始のため、法定耐用年数に基づく更新時期が到来した資産が少なく、低い水準となっています。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rPh sb="1" eb="7">
      <t>ユウケイコテイシサン</t>
    </rPh>
    <rPh sb="7" eb="12">
      <t>ゲンカショウキャクリツ</t>
    </rPh>
    <rPh sb="14" eb="15">
      <t>ホン</t>
    </rPh>
    <rPh sb="15" eb="17">
      <t>ジギョウ</t>
    </rPh>
    <rPh sb="18" eb="20">
      <t>ヘイセイ</t>
    </rPh>
    <rPh sb="22" eb="23">
      <t>ネン</t>
    </rPh>
    <rPh sb="25" eb="26">
      <t>ガツ</t>
    </rPh>
    <rPh sb="27" eb="31">
      <t>キョウヨウカイシ</t>
    </rPh>
    <rPh sb="35" eb="41">
      <t>ホウテイタイヨウネンスウ</t>
    </rPh>
    <rPh sb="42" eb="43">
      <t>モト</t>
    </rPh>
    <rPh sb="45" eb="47">
      <t>コウシン</t>
    </rPh>
    <rPh sb="47" eb="49">
      <t>ジキ</t>
    </rPh>
    <rPh sb="50" eb="52">
      <t>トウライ</t>
    </rPh>
    <rPh sb="54" eb="56">
      <t>シサン</t>
    </rPh>
    <rPh sb="57" eb="58">
      <t>スク</t>
    </rPh>
    <rPh sb="61" eb="62">
      <t>ヒク</t>
    </rPh>
    <rPh sb="63" eb="65">
      <t>スイジュン</t>
    </rPh>
    <rPh sb="75" eb="77">
      <t>カンキョ</t>
    </rPh>
    <rPh sb="77" eb="81">
      <t>ロウキュウカリツ</t>
    </rPh>
    <rPh sb="83" eb="89">
      <t>ホウテイタイヨウネンスウ</t>
    </rPh>
    <rPh sb="90" eb="91">
      <t>コ</t>
    </rPh>
    <rPh sb="93" eb="95">
      <t>カンキョ</t>
    </rPh>
    <rPh sb="96" eb="98">
      <t>ゲンザイ</t>
    </rPh>
    <rPh sb="110" eb="112">
      <t>カンキョ</t>
    </rPh>
    <rPh sb="112" eb="115">
      <t>カイゼンリツ</t>
    </rPh>
    <rPh sb="117" eb="123">
      <t>ホウテイタイヨウネンスウ</t>
    </rPh>
    <rPh sb="124" eb="125">
      <t>コ</t>
    </rPh>
    <rPh sb="127" eb="129">
      <t>カンキョ</t>
    </rPh>
    <rPh sb="135" eb="136">
      <t>トク</t>
    </rPh>
    <rPh sb="137" eb="139">
      <t>コウシン</t>
    </rPh>
    <rPh sb="140" eb="143">
      <t>ロウキュウカ</t>
    </rPh>
    <rPh sb="143" eb="145">
      <t>タイサク</t>
    </rPh>
    <rPh sb="146" eb="148">
      <t>ジッシ</t>
    </rPh>
    <phoneticPr fontId="4"/>
  </si>
  <si>
    <t>　単年度収支は黒字であり、累積欠損金も発生していませんが、企業債残高の規模が大きく、流動比率が低いことから、当面の資金繰りに十分留意する必要があると考えています。
　今後も水洗化率の向上に取り組み、使用料収入の確保に努めるとともに、施設の効率性を高め、維持管理費の削減を図ります。
　本事業に係る資産の多くは法定耐用年数に基づく更新時期が未到来ではありますが、今後の更新需要に備え、使用料収入の確保や更なる経費削減の取組など、今後策定予定の「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rPh sb="1" eb="6">
      <t>タンネンドシュウシ</t>
    </rPh>
    <rPh sb="7" eb="9">
      <t>クロジ</t>
    </rPh>
    <rPh sb="13" eb="18">
      <t>ルイセキケッソンキン</t>
    </rPh>
    <rPh sb="19" eb="21">
      <t>ハッセイ</t>
    </rPh>
    <rPh sb="29" eb="32">
      <t>キギョウサイ</t>
    </rPh>
    <rPh sb="32" eb="34">
      <t>ザンダカ</t>
    </rPh>
    <rPh sb="35" eb="37">
      <t>キボ</t>
    </rPh>
    <rPh sb="38" eb="39">
      <t>オオ</t>
    </rPh>
    <rPh sb="42" eb="46">
      <t>リュウドウヒリツ</t>
    </rPh>
    <rPh sb="47" eb="48">
      <t>ヒク</t>
    </rPh>
    <rPh sb="54" eb="56">
      <t>トウメン</t>
    </rPh>
    <rPh sb="57" eb="60">
      <t>シキング</t>
    </rPh>
    <rPh sb="62" eb="64">
      <t>ジュウブン</t>
    </rPh>
    <rPh sb="64" eb="66">
      <t>リュウイ</t>
    </rPh>
    <rPh sb="68" eb="70">
      <t>ヒツヨウ</t>
    </rPh>
    <rPh sb="74" eb="75">
      <t>カンガ</t>
    </rPh>
    <rPh sb="83" eb="85">
      <t>コンゴ</t>
    </rPh>
    <rPh sb="86" eb="90">
      <t>スイセンカリツ</t>
    </rPh>
    <rPh sb="91" eb="93">
      <t>コウジョウ</t>
    </rPh>
    <rPh sb="94" eb="95">
      <t>ト</t>
    </rPh>
    <rPh sb="96" eb="97">
      <t>ク</t>
    </rPh>
    <rPh sb="99" eb="102">
      <t>シヨウリョウ</t>
    </rPh>
    <rPh sb="102" eb="104">
      <t>シュウニュウ</t>
    </rPh>
    <rPh sb="105" eb="107">
      <t>カクホ</t>
    </rPh>
    <rPh sb="108" eb="109">
      <t>ツト</t>
    </rPh>
    <rPh sb="116" eb="118">
      <t>シセツ</t>
    </rPh>
    <rPh sb="119" eb="122">
      <t>コウリツセイ</t>
    </rPh>
    <rPh sb="123" eb="124">
      <t>タカ</t>
    </rPh>
    <rPh sb="126" eb="131">
      <t>イジカンリヒ</t>
    </rPh>
    <rPh sb="132" eb="134">
      <t>サクゲン</t>
    </rPh>
    <rPh sb="135" eb="136">
      <t>ハカ</t>
    </rPh>
    <rPh sb="142" eb="143">
      <t>ホン</t>
    </rPh>
    <rPh sb="143" eb="145">
      <t>ジギョウ</t>
    </rPh>
    <rPh sb="146" eb="147">
      <t>カカ</t>
    </rPh>
    <rPh sb="148" eb="150">
      <t>シサン</t>
    </rPh>
    <rPh sb="151" eb="152">
      <t>オオ</t>
    </rPh>
    <rPh sb="154" eb="160">
      <t>ホウテイタイヨウネンスウ</t>
    </rPh>
    <rPh sb="161" eb="162">
      <t>モト</t>
    </rPh>
    <rPh sb="164" eb="166">
      <t>コウシン</t>
    </rPh>
    <rPh sb="166" eb="168">
      <t>ジキ</t>
    </rPh>
    <rPh sb="169" eb="172">
      <t>ミトウライ</t>
    </rPh>
    <rPh sb="180" eb="182">
      <t>コンゴ</t>
    </rPh>
    <rPh sb="183" eb="187">
      <t>コウシンジュヨウ</t>
    </rPh>
    <rPh sb="188" eb="189">
      <t>ソナ</t>
    </rPh>
    <rPh sb="191" eb="196">
      <t>シヨウリョウシュウニュウ</t>
    </rPh>
    <rPh sb="197" eb="199">
      <t>カクホ</t>
    </rPh>
    <rPh sb="200" eb="201">
      <t>サラ</t>
    </rPh>
    <rPh sb="203" eb="207">
      <t>ケイヒサクゲン</t>
    </rPh>
    <rPh sb="208" eb="210">
      <t>トリクミ</t>
    </rPh>
    <rPh sb="213" eb="215">
      <t>コンゴ</t>
    </rPh>
    <rPh sb="215" eb="217">
      <t>サクテイ</t>
    </rPh>
    <rPh sb="217" eb="219">
      <t>ヨテイ</t>
    </rPh>
    <rPh sb="221" eb="224">
      <t>カメオカシ</t>
    </rPh>
    <rPh sb="224" eb="228">
      <t>ジョウゲスイドウ</t>
    </rPh>
    <rPh sb="234" eb="235">
      <t>ソ</t>
    </rPh>
    <rPh sb="237" eb="238">
      <t>オコナ</t>
    </rPh>
    <rPh sb="250" eb="251">
      <t>ホン</t>
    </rPh>
    <rPh sb="251" eb="253">
      <t>ジギョウ</t>
    </rPh>
    <rPh sb="255" eb="257">
      <t>ヘイセイ</t>
    </rPh>
    <rPh sb="259" eb="260">
      <t>ネン</t>
    </rPh>
    <rPh sb="261" eb="262">
      <t>ガツ</t>
    </rPh>
    <rPh sb="263" eb="264">
      <t>ニチ</t>
    </rPh>
    <rPh sb="266" eb="273">
      <t>チホウコウエイキギョウホウ</t>
    </rPh>
    <rPh sb="274" eb="276">
      <t>ゼンブ</t>
    </rPh>
    <rPh sb="276" eb="278">
      <t>テキヨウ</t>
    </rPh>
    <rPh sb="279" eb="280">
      <t>アワ</t>
    </rPh>
    <rPh sb="282" eb="283">
      <t>ホン</t>
    </rPh>
    <rPh sb="283" eb="284">
      <t>シ</t>
    </rPh>
    <rPh sb="284" eb="287">
      <t>ゲスイドウ</t>
    </rPh>
    <rPh sb="287" eb="289">
      <t>ジギョウ</t>
    </rPh>
    <rPh sb="291" eb="293">
      <t>ケイエイ</t>
    </rPh>
    <rPh sb="293" eb="295">
      <t>トウゴウ</t>
    </rPh>
    <rPh sb="296" eb="297">
      <t>オコナ</t>
    </rPh>
    <rPh sb="299" eb="301">
      <t>ジギョウ</t>
    </rPh>
    <rPh sb="301" eb="303">
      <t>ウンエイ</t>
    </rPh>
    <rPh sb="304" eb="305">
      <t>サラ</t>
    </rPh>
    <rPh sb="307" eb="310">
      <t>コウリツカ</t>
    </rPh>
    <rPh sb="311" eb="314">
      <t>ケンゼンカ</t>
    </rPh>
    <rPh sb="315" eb="316">
      <t>ト</t>
    </rPh>
    <rPh sb="317" eb="31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</si>
</sst>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001-4799-B3C1-57F89DFC1A7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c:ext xmlns:c16="http://schemas.microsoft.com/office/drawing/2014/chart" uri="{C3380CC4-5D6E-409C-BE32-E72D297353CC}">
              <c16:uniqueId val="{00000001-B001-4799-B3C1-57F89DFC1A7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124.08</c:v>
                </c:pt>
              </c:numCache>
            </c:numRef>
          </c:val>
          <c:extLst>
            <c:ext xmlns:c16="http://schemas.microsoft.com/office/drawing/2014/chart" uri="{C3380CC4-5D6E-409C-BE32-E72D297353CC}">
              <c16:uniqueId val="{00000000-46CB-4474-9E8C-9F2548ABEA3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c:ext xmlns:c16="http://schemas.microsoft.com/office/drawing/2014/chart" uri="{C3380CC4-5D6E-409C-BE32-E72D297353CC}">
              <c16:uniqueId val="{00000001-46CB-4474-9E8C-9F2548ABEA3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3.59</c:v>
                </c:pt>
              </c:numCache>
            </c:numRef>
          </c:val>
          <c:extLst>
            <c:ext xmlns:c16="http://schemas.microsoft.com/office/drawing/2014/chart" uri="{C3380CC4-5D6E-409C-BE32-E72D297353CC}">
              <c16:uniqueId val="{00000000-389F-4234-B404-E92233BDD98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389F-4234-B404-E92233BDD98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F74-4903-8D0C-8BD053E0FAA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c:ext xmlns:c16="http://schemas.microsoft.com/office/drawing/2014/chart" uri="{C3380CC4-5D6E-409C-BE32-E72D297353CC}">
              <c16:uniqueId val="{00000001-3F74-4903-8D0C-8BD053E0FAA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941-4768-84BF-0F324A2B1B9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B941-4768-84BF-0F324A2B1B9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30.06</c:v>
                </c:pt>
              </c:numCache>
            </c:numRef>
          </c:val>
          <c:extLst>
            <c:ext xmlns:c16="http://schemas.microsoft.com/office/drawing/2014/chart" uri="{C3380CC4-5D6E-409C-BE32-E72D297353CC}">
              <c16:uniqueId val="{00000000-AB2D-48D4-BD4E-34D9476EB2F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c:ext xmlns:c16="http://schemas.microsoft.com/office/drawing/2014/chart" uri="{C3380CC4-5D6E-409C-BE32-E72D297353CC}">
              <c16:uniqueId val="{00000001-AB2D-48D4-BD4E-34D9476EB2F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E7A-4352-8E6D-03B20FF15E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c:ext xmlns:c16="http://schemas.microsoft.com/office/drawing/2014/chart" uri="{C3380CC4-5D6E-409C-BE32-E72D297353CC}">
              <c16:uniqueId val="{00000001-3E7A-4352-8E6D-03B20FF15E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94C4-4247-A1B1-228239A52B5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c:ext xmlns:c16="http://schemas.microsoft.com/office/drawing/2014/chart" uri="{C3380CC4-5D6E-409C-BE32-E72D297353CC}">
              <c16:uniqueId val="{00000001-94C4-4247-A1B1-228239A52B5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177.31</c:v>
                </c:pt>
              </c:numCache>
            </c:numRef>
          </c:val>
          <c:extLst>
            <c:ext xmlns:c16="http://schemas.microsoft.com/office/drawing/2014/chart" uri="{C3380CC4-5D6E-409C-BE32-E72D297353CC}">
              <c16:uniqueId val="{00000000-6D0C-413E-A680-F910154CA38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c:ext xmlns:c16="http://schemas.microsoft.com/office/drawing/2014/chart" uri="{C3380CC4-5D6E-409C-BE32-E72D297353CC}">
              <c16:uniqueId val="{00000001-6D0C-413E-A680-F910154CA38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31.92</c:v>
                </c:pt>
              </c:numCache>
            </c:numRef>
          </c:val>
          <c:extLst>
            <c:ext xmlns:c16="http://schemas.microsoft.com/office/drawing/2014/chart" uri="{C3380CC4-5D6E-409C-BE32-E72D297353CC}">
              <c16:uniqueId val="{00000000-A05D-4F06-8C71-D2CE9C4EDB6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c:ext xmlns:c16="http://schemas.microsoft.com/office/drawing/2014/chart" uri="{C3380CC4-5D6E-409C-BE32-E72D297353CC}">
              <c16:uniqueId val="{00000001-A05D-4F06-8C71-D2CE9C4EDB6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95.13</c:v>
                </c:pt>
              </c:numCache>
            </c:numRef>
          </c:val>
          <c:extLst>
            <c:ext xmlns:c16="http://schemas.microsoft.com/office/drawing/2014/chart" uri="{C3380CC4-5D6E-409C-BE32-E72D297353CC}">
              <c16:uniqueId val="{00000000-E31B-4A77-8E30-21795A94EE8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c:ext xmlns:c16="http://schemas.microsoft.com/office/drawing/2014/chart" uri="{C3380CC4-5D6E-409C-BE32-E72D297353CC}">
              <c16:uniqueId val="{00000001-E31B-4A77-8E30-21795A94EE8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亀岡市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88462</v>
      </c>
      <c r="AM8" s="51"/>
      <c r="AN8" s="51"/>
      <c r="AO8" s="51"/>
      <c r="AP8" s="51"/>
      <c r="AQ8" s="51"/>
      <c r="AR8" s="51"/>
      <c r="AS8" s="51"/>
      <c r="AT8" s="46">
        <f>データ!T6</f>
        <v>224.8</v>
      </c>
      <c r="AU8" s="46"/>
      <c r="AV8" s="46"/>
      <c r="AW8" s="46"/>
      <c r="AX8" s="46"/>
      <c r="AY8" s="46"/>
      <c r="AZ8" s="46"/>
      <c r="BA8" s="46"/>
      <c r="BB8" s="46">
        <f>データ!U6</f>
        <v>393.51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58.07</v>
      </c>
      <c r="J10" s="46"/>
      <c r="K10" s="46"/>
      <c r="L10" s="46"/>
      <c r="M10" s="46"/>
      <c r="N10" s="46"/>
      <c r="O10" s="46"/>
      <c r="P10" s="46">
        <f>データ!P6</f>
        <v>1.77</v>
      </c>
      <c r="Q10" s="46"/>
      <c r="R10" s="46"/>
      <c r="S10" s="46"/>
      <c r="T10" s="46"/>
      <c r="U10" s="46"/>
      <c r="V10" s="46"/>
      <c r="W10" s="46">
        <f>データ!Q6</f>
        <v>103.17</v>
      </c>
      <c r="X10" s="46"/>
      <c r="Y10" s="46"/>
      <c r="Z10" s="46"/>
      <c r="AA10" s="46"/>
      <c r="AB10" s="46"/>
      <c r="AC10" s="46"/>
      <c r="AD10" s="51">
        <f>データ!R6</f>
        <v>2970</v>
      </c>
      <c r="AE10" s="51"/>
      <c r="AF10" s="51"/>
      <c r="AG10" s="51"/>
      <c r="AH10" s="51"/>
      <c r="AI10" s="51"/>
      <c r="AJ10" s="51"/>
      <c r="AK10" s="2"/>
      <c r="AL10" s="51">
        <f>データ!V6</f>
        <v>1561</v>
      </c>
      <c r="AM10" s="51"/>
      <c r="AN10" s="51"/>
      <c r="AO10" s="51"/>
      <c r="AP10" s="51"/>
      <c r="AQ10" s="51"/>
      <c r="AR10" s="51"/>
      <c r="AS10" s="51"/>
      <c r="AT10" s="46">
        <f>データ!W6</f>
        <v>0.8</v>
      </c>
      <c r="AU10" s="46"/>
      <c r="AV10" s="46"/>
      <c r="AW10" s="46"/>
      <c r="AX10" s="46"/>
      <c r="AY10" s="46"/>
      <c r="AZ10" s="46"/>
      <c r="BA10" s="46"/>
      <c r="BB10" s="46">
        <f>データ!X6</f>
        <v>1951.25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WgYHhXYBTWdIhuKqY4A5DF272LUMm4Rp9z+uovE2XjSIcZ7KF8LrI+vxtPTxAFFSQwdhqAWtkooLfxpZWi2/HA==" saltValue="xzp68EgXn+Bcl9P36O5I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262064</v>
      </c>
      <c r="D6" s="33">
        <f t="shared" si="3"/>
        <v>46</v>
      </c>
      <c r="E6" s="33">
        <f t="shared" si="3"/>
        <v>17</v>
      </c>
      <c r="F6" s="33">
        <f t="shared" si="3"/>
        <v>4</v>
      </c>
      <c r="G6" s="33">
        <f t="shared" si="3"/>
        <v>0</v>
      </c>
      <c r="H6" s="33" t="str">
        <f t="shared" si="3"/>
        <v>京都府　亀岡市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58.07</v>
      </c>
      <c r="P6" s="34">
        <f t="shared" si="3"/>
        <v>1.77</v>
      </c>
      <c r="Q6" s="34">
        <f t="shared" si="3"/>
        <v>103.17</v>
      </c>
      <c r="R6" s="34">
        <f t="shared" si="3"/>
        <v>2970</v>
      </c>
      <c r="S6" s="34">
        <f t="shared" si="3"/>
        <v>88462</v>
      </c>
      <c r="T6" s="34">
        <f t="shared" si="3"/>
        <v>224.8</v>
      </c>
      <c r="U6" s="34">
        <f t="shared" si="3"/>
        <v>393.51</v>
      </c>
      <c r="V6" s="34">
        <f t="shared" si="3"/>
        <v>1561</v>
      </c>
      <c r="W6" s="34">
        <f t="shared" si="3"/>
        <v>0.8</v>
      </c>
      <c r="X6" s="34">
        <f t="shared" si="3"/>
        <v>1951.25</v>
      </c>
      <c r="Y6" s="35" t="str">
        <f>IF(Y7="",NA(),Y7)</f>
        <v>-</v>
      </c>
      <c r="Z6" s="35" t="str">
        <f t="shared" ref="Z6:AH6" si="4">IF(Z7="",NA(),Z7)</f>
        <v>-</v>
      </c>
      <c r="AA6" s="35" t="str">
        <f t="shared" si="4"/>
        <v>-</v>
      </c>
      <c r="AB6" s="35" t="str">
        <f t="shared" si="4"/>
        <v>-</v>
      </c>
      <c r="AC6" s="35">
        <f t="shared" si="4"/>
        <v>124.08</v>
      </c>
      <c r="AD6" s="35" t="str">
        <f t="shared" si="4"/>
        <v>-</v>
      </c>
      <c r="AE6" s="35" t="str">
        <f t="shared" si="4"/>
        <v>-</v>
      </c>
      <c r="AF6" s="35" t="str">
        <f t="shared" si="4"/>
        <v>-</v>
      </c>
      <c r="AG6" s="35" t="str">
        <f t="shared" si="4"/>
        <v>-</v>
      </c>
      <c r="AH6" s="35">
        <f t="shared" si="4"/>
        <v>102.73</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94.97</v>
      </c>
      <c r="AT6" s="34" t="str">
        <f>IF(AT7="","",IF(AT7="-","【-】","【"&amp;SUBSTITUTE(TEXT(AT7,"#,##0.00"),"-","△")&amp;"】"))</f>
        <v>【76.63】</v>
      </c>
      <c r="AU6" s="35" t="str">
        <f>IF(AU7="",NA(),AU7)</f>
        <v>-</v>
      </c>
      <c r="AV6" s="35" t="str">
        <f t="shared" ref="AV6:BD6" si="6">IF(AV7="",NA(),AV7)</f>
        <v>-</v>
      </c>
      <c r="AW6" s="35" t="str">
        <f t="shared" si="6"/>
        <v>-</v>
      </c>
      <c r="AX6" s="35" t="str">
        <f t="shared" si="6"/>
        <v>-</v>
      </c>
      <c r="AY6" s="35">
        <f t="shared" si="6"/>
        <v>30.06</v>
      </c>
      <c r="AZ6" s="35" t="str">
        <f t="shared" si="6"/>
        <v>-</v>
      </c>
      <c r="BA6" s="35" t="str">
        <f t="shared" si="6"/>
        <v>-</v>
      </c>
      <c r="BB6" s="35" t="str">
        <f t="shared" si="6"/>
        <v>-</v>
      </c>
      <c r="BC6" s="35" t="str">
        <f t="shared" si="6"/>
        <v>-</v>
      </c>
      <c r="BD6" s="35">
        <f t="shared" si="6"/>
        <v>47.72</v>
      </c>
      <c r="BE6" s="34" t="str">
        <f>IF(BE7="","",IF(BE7="-","【-】","【"&amp;SUBSTITUTE(TEXT(BE7,"#,##0.00"),"-","△")&amp;"】"))</f>
        <v>【49.61】</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1206.79</v>
      </c>
      <c r="BP6" s="34" t="str">
        <f>IF(BP7="","",IF(BP7="-","【-】","【"&amp;SUBSTITUTE(TEXT(BP7,"#,##0.00"),"-","△")&amp;"】"))</f>
        <v>【1,218.70】</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71.84</v>
      </c>
      <c r="CA6" s="34" t="str">
        <f>IF(CA7="","",IF(CA7="-","【-】","【"&amp;SUBSTITUTE(TEXT(CA7,"#,##0.00"),"-","△")&amp;"】"))</f>
        <v>【74.17】</v>
      </c>
      <c r="CB6" s="35" t="str">
        <f>IF(CB7="",NA(),CB7)</f>
        <v>-</v>
      </c>
      <c r="CC6" s="35" t="str">
        <f t="shared" ref="CC6:CK6" si="9">IF(CC7="",NA(),CC7)</f>
        <v>-</v>
      </c>
      <c r="CD6" s="35" t="str">
        <f t="shared" si="9"/>
        <v>-</v>
      </c>
      <c r="CE6" s="35" t="str">
        <f t="shared" si="9"/>
        <v>-</v>
      </c>
      <c r="CF6" s="35">
        <f t="shared" si="9"/>
        <v>177.31</v>
      </c>
      <c r="CG6" s="35" t="str">
        <f t="shared" si="9"/>
        <v>-</v>
      </c>
      <c r="CH6" s="35" t="str">
        <f t="shared" si="9"/>
        <v>-</v>
      </c>
      <c r="CI6" s="35" t="str">
        <f t="shared" si="9"/>
        <v>-</v>
      </c>
      <c r="CJ6" s="35" t="str">
        <f t="shared" si="9"/>
        <v>-</v>
      </c>
      <c r="CK6" s="35">
        <f t="shared" si="9"/>
        <v>228.47</v>
      </c>
      <c r="CL6" s="34" t="str">
        <f>IF(CL7="","",IF(CL7="-","【-】","【"&amp;SUBSTITUTE(TEXT(CL7,"#,##0.00"),"-","△")&amp;"】"))</f>
        <v>【218.56】</v>
      </c>
      <c r="CM6" s="35" t="str">
        <f>IF(CM7="",NA(),CM7)</f>
        <v>-</v>
      </c>
      <c r="CN6" s="35" t="str">
        <f t="shared" ref="CN6:CV6" si="10">IF(CN7="",NA(),CN7)</f>
        <v>-</v>
      </c>
      <c r="CO6" s="35" t="str">
        <f t="shared" si="10"/>
        <v>-</v>
      </c>
      <c r="CP6" s="35" t="str">
        <f t="shared" si="10"/>
        <v>-</v>
      </c>
      <c r="CQ6" s="35">
        <f t="shared" si="10"/>
        <v>31.92</v>
      </c>
      <c r="CR6" s="35" t="str">
        <f t="shared" si="10"/>
        <v>-</v>
      </c>
      <c r="CS6" s="35" t="str">
        <f t="shared" si="10"/>
        <v>-</v>
      </c>
      <c r="CT6" s="35" t="str">
        <f t="shared" si="10"/>
        <v>-</v>
      </c>
      <c r="CU6" s="35" t="str">
        <f t="shared" si="10"/>
        <v>-</v>
      </c>
      <c r="CV6" s="35">
        <f t="shared" si="10"/>
        <v>42.47</v>
      </c>
      <c r="CW6" s="34" t="str">
        <f>IF(CW7="","",IF(CW7="-","【-】","【"&amp;SUBSTITUTE(TEXT(CW7,"#,##0.00"),"-","△")&amp;"】"))</f>
        <v>【42.86】</v>
      </c>
      <c r="CX6" s="35" t="str">
        <f>IF(CX7="",NA(),CX7)</f>
        <v>-</v>
      </c>
      <c r="CY6" s="35" t="str">
        <f t="shared" ref="CY6:DG6" si="11">IF(CY7="",NA(),CY7)</f>
        <v>-</v>
      </c>
      <c r="CZ6" s="35" t="str">
        <f t="shared" si="11"/>
        <v>-</v>
      </c>
      <c r="DA6" s="35" t="str">
        <f t="shared" si="11"/>
        <v>-</v>
      </c>
      <c r="DB6" s="35">
        <f t="shared" si="11"/>
        <v>95.13</v>
      </c>
      <c r="DC6" s="35" t="str">
        <f t="shared" si="11"/>
        <v>-</v>
      </c>
      <c r="DD6" s="35" t="str">
        <f t="shared" si="11"/>
        <v>-</v>
      </c>
      <c r="DE6" s="35" t="str">
        <f t="shared" si="11"/>
        <v>-</v>
      </c>
      <c r="DF6" s="35" t="str">
        <f t="shared" si="11"/>
        <v>-</v>
      </c>
      <c r="DG6" s="35">
        <f t="shared" si="11"/>
        <v>83.75</v>
      </c>
      <c r="DH6" s="34" t="str">
        <f>IF(DH7="","",IF(DH7="-","【-】","【"&amp;SUBSTITUTE(TEXT(DH7,"#,##0.00"),"-","△")&amp;"】"))</f>
        <v>【84.20】</v>
      </c>
      <c r="DI6" s="35" t="str">
        <f>IF(DI7="",NA(),DI7)</f>
        <v>-</v>
      </c>
      <c r="DJ6" s="35" t="str">
        <f t="shared" ref="DJ6:DR6" si="12">IF(DJ7="",NA(),DJ7)</f>
        <v>-</v>
      </c>
      <c r="DK6" s="35" t="str">
        <f t="shared" si="12"/>
        <v>-</v>
      </c>
      <c r="DL6" s="35" t="str">
        <f t="shared" si="12"/>
        <v>-</v>
      </c>
      <c r="DM6" s="35">
        <f t="shared" si="12"/>
        <v>3.59</v>
      </c>
      <c r="DN6" s="35" t="str">
        <f t="shared" si="12"/>
        <v>-</v>
      </c>
      <c r="DO6" s="35" t="str">
        <f t="shared" si="12"/>
        <v>-</v>
      </c>
      <c r="DP6" s="35" t="str">
        <f t="shared" si="12"/>
        <v>-</v>
      </c>
      <c r="DQ6" s="35" t="str">
        <f t="shared" si="12"/>
        <v>-</v>
      </c>
      <c r="DR6" s="35">
        <f t="shared" si="12"/>
        <v>24.68</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8.6199999999999992</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0.36</v>
      </c>
      <c r="EO6" s="34" t="str">
        <f>IF(EO7="","",IF(EO7="-","【-】","【"&amp;SUBSTITUTE(TEXT(EO7,"#,##0.00"),"-","△")&amp;"】"))</f>
        <v>【0.28】</v>
      </c>
    </row>
    <row r="7" spans="1:148" s="36" customFormat="1" x14ac:dyDescent="0.15">
      <c r="A7" s="28"/>
      <c r="B7" s="37">
        <v>2019</v>
      </c>
      <c r="C7" s="37">
        <v>262064</v>
      </c>
      <c r="D7" s="37">
        <v>46</v>
      </c>
      <c r="E7" s="37">
        <v>17</v>
      </c>
      <c r="F7" s="37">
        <v>4</v>
      </c>
      <c r="G7" s="37">
        <v>0</v>
      </c>
      <c r="H7" s="37" t="s">
        <v>96</v>
      </c>
      <c r="I7" s="37" t="s">
        <v>97</v>
      </c>
      <c r="J7" s="37" t="s">
        <v>98</v>
      </c>
      <c r="K7" s="37" t="s">
        <v>99</v>
      </c>
      <c r="L7" s="37" t="s">
        <v>100</v>
      </c>
      <c r="M7" s="37" t="s">
        <v>101</v>
      </c>
      <c r="N7" s="38" t="s">
        <v>102</v>
      </c>
      <c r="O7" s="38">
        <v>58.07</v>
      </c>
      <c r="P7" s="38">
        <v>1.77</v>
      </c>
      <c r="Q7" s="38">
        <v>103.17</v>
      </c>
      <c r="R7" s="38">
        <v>2970</v>
      </c>
      <c r="S7" s="38">
        <v>88462</v>
      </c>
      <c r="T7" s="38">
        <v>224.8</v>
      </c>
      <c r="U7" s="38">
        <v>393.51</v>
      </c>
      <c r="V7" s="38">
        <v>1561</v>
      </c>
      <c r="W7" s="38">
        <v>0.8</v>
      </c>
      <c r="X7" s="38">
        <v>1951.25</v>
      </c>
      <c r="Y7" s="38" t="s">
        <v>102</v>
      </c>
      <c r="Z7" s="38" t="s">
        <v>102</v>
      </c>
      <c r="AA7" s="38" t="s">
        <v>102</v>
      </c>
      <c r="AB7" s="38" t="s">
        <v>102</v>
      </c>
      <c r="AC7" s="38">
        <v>124.08</v>
      </c>
      <c r="AD7" s="38" t="s">
        <v>102</v>
      </c>
      <c r="AE7" s="38" t="s">
        <v>102</v>
      </c>
      <c r="AF7" s="38" t="s">
        <v>102</v>
      </c>
      <c r="AG7" s="38" t="s">
        <v>102</v>
      </c>
      <c r="AH7" s="38">
        <v>102.73</v>
      </c>
      <c r="AI7" s="38">
        <v>102.87</v>
      </c>
      <c r="AJ7" s="38" t="s">
        <v>102</v>
      </c>
      <c r="AK7" s="38" t="s">
        <v>102</v>
      </c>
      <c r="AL7" s="38" t="s">
        <v>102</v>
      </c>
      <c r="AM7" s="38" t="s">
        <v>102</v>
      </c>
      <c r="AN7" s="38">
        <v>0</v>
      </c>
      <c r="AO7" s="38" t="s">
        <v>102</v>
      </c>
      <c r="AP7" s="38" t="s">
        <v>102</v>
      </c>
      <c r="AQ7" s="38" t="s">
        <v>102</v>
      </c>
      <c r="AR7" s="38" t="s">
        <v>102</v>
      </c>
      <c r="AS7" s="38">
        <v>94.97</v>
      </c>
      <c r="AT7" s="38">
        <v>76.63</v>
      </c>
      <c r="AU7" s="38" t="s">
        <v>102</v>
      </c>
      <c r="AV7" s="38" t="s">
        <v>102</v>
      </c>
      <c r="AW7" s="38" t="s">
        <v>102</v>
      </c>
      <c r="AX7" s="38" t="s">
        <v>102</v>
      </c>
      <c r="AY7" s="38">
        <v>30.06</v>
      </c>
      <c r="AZ7" s="38" t="s">
        <v>102</v>
      </c>
      <c r="BA7" s="38" t="s">
        <v>102</v>
      </c>
      <c r="BB7" s="38" t="s">
        <v>102</v>
      </c>
      <c r="BC7" s="38" t="s">
        <v>102</v>
      </c>
      <c r="BD7" s="38">
        <v>47.72</v>
      </c>
      <c r="BE7" s="38">
        <v>49.61</v>
      </c>
      <c r="BF7" s="38" t="s">
        <v>102</v>
      </c>
      <c r="BG7" s="38" t="s">
        <v>102</v>
      </c>
      <c r="BH7" s="38" t="s">
        <v>102</v>
      </c>
      <c r="BI7" s="38" t="s">
        <v>102</v>
      </c>
      <c r="BJ7" s="38">
        <v>0</v>
      </c>
      <c r="BK7" s="38" t="s">
        <v>102</v>
      </c>
      <c r="BL7" s="38" t="s">
        <v>102</v>
      </c>
      <c r="BM7" s="38" t="s">
        <v>102</v>
      </c>
      <c r="BN7" s="38" t="s">
        <v>102</v>
      </c>
      <c r="BO7" s="38">
        <v>1206.79</v>
      </c>
      <c r="BP7" s="38">
        <v>1218.7</v>
      </c>
      <c r="BQ7" s="38" t="s">
        <v>102</v>
      </c>
      <c r="BR7" s="38" t="s">
        <v>102</v>
      </c>
      <c r="BS7" s="38" t="s">
        <v>102</v>
      </c>
      <c r="BT7" s="38" t="s">
        <v>102</v>
      </c>
      <c r="BU7" s="38">
        <v>100</v>
      </c>
      <c r="BV7" s="38" t="s">
        <v>102</v>
      </c>
      <c r="BW7" s="38" t="s">
        <v>102</v>
      </c>
      <c r="BX7" s="38" t="s">
        <v>102</v>
      </c>
      <c r="BY7" s="38" t="s">
        <v>102</v>
      </c>
      <c r="BZ7" s="38">
        <v>71.84</v>
      </c>
      <c r="CA7" s="38">
        <v>74.17</v>
      </c>
      <c r="CB7" s="38" t="s">
        <v>102</v>
      </c>
      <c r="CC7" s="38" t="s">
        <v>102</v>
      </c>
      <c r="CD7" s="38" t="s">
        <v>102</v>
      </c>
      <c r="CE7" s="38" t="s">
        <v>102</v>
      </c>
      <c r="CF7" s="38">
        <v>177.31</v>
      </c>
      <c r="CG7" s="38" t="s">
        <v>102</v>
      </c>
      <c r="CH7" s="38" t="s">
        <v>102</v>
      </c>
      <c r="CI7" s="38" t="s">
        <v>102</v>
      </c>
      <c r="CJ7" s="38" t="s">
        <v>102</v>
      </c>
      <c r="CK7" s="38">
        <v>228.47</v>
      </c>
      <c r="CL7" s="38">
        <v>218.56</v>
      </c>
      <c r="CM7" s="38" t="s">
        <v>102</v>
      </c>
      <c r="CN7" s="38" t="s">
        <v>102</v>
      </c>
      <c r="CO7" s="38" t="s">
        <v>102</v>
      </c>
      <c r="CP7" s="38" t="s">
        <v>102</v>
      </c>
      <c r="CQ7" s="38">
        <v>31.92</v>
      </c>
      <c r="CR7" s="38" t="s">
        <v>102</v>
      </c>
      <c r="CS7" s="38" t="s">
        <v>102</v>
      </c>
      <c r="CT7" s="38" t="s">
        <v>102</v>
      </c>
      <c r="CU7" s="38" t="s">
        <v>102</v>
      </c>
      <c r="CV7" s="38">
        <v>42.47</v>
      </c>
      <c r="CW7" s="38">
        <v>42.86</v>
      </c>
      <c r="CX7" s="38" t="s">
        <v>102</v>
      </c>
      <c r="CY7" s="38" t="s">
        <v>102</v>
      </c>
      <c r="CZ7" s="38" t="s">
        <v>102</v>
      </c>
      <c r="DA7" s="38" t="s">
        <v>102</v>
      </c>
      <c r="DB7" s="38">
        <v>95.13</v>
      </c>
      <c r="DC7" s="38" t="s">
        <v>102</v>
      </c>
      <c r="DD7" s="38" t="s">
        <v>102</v>
      </c>
      <c r="DE7" s="38" t="s">
        <v>102</v>
      </c>
      <c r="DF7" s="38" t="s">
        <v>102</v>
      </c>
      <c r="DG7" s="38">
        <v>83.75</v>
      </c>
      <c r="DH7" s="38">
        <v>84.2</v>
      </c>
      <c r="DI7" s="38" t="s">
        <v>102</v>
      </c>
      <c r="DJ7" s="38" t="s">
        <v>102</v>
      </c>
      <c r="DK7" s="38" t="s">
        <v>102</v>
      </c>
      <c r="DL7" s="38" t="s">
        <v>102</v>
      </c>
      <c r="DM7" s="38">
        <v>3.59</v>
      </c>
      <c r="DN7" s="38" t="s">
        <v>102</v>
      </c>
      <c r="DO7" s="38" t="s">
        <v>102</v>
      </c>
      <c r="DP7" s="38" t="s">
        <v>102</v>
      </c>
      <c r="DQ7" s="38" t="s">
        <v>102</v>
      </c>
      <c r="DR7" s="38">
        <v>24.68</v>
      </c>
      <c r="DS7" s="38">
        <v>25.37</v>
      </c>
      <c r="DT7" s="38" t="s">
        <v>102</v>
      </c>
      <c r="DU7" s="38" t="s">
        <v>102</v>
      </c>
      <c r="DV7" s="38" t="s">
        <v>102</v>
      </c>
      <c r="DW7" s="38" t="s">
        <v>102</v>
      </c>
      <c r="DX7" s="38">
        <v>0</v>
      </c>
      <c r="DY7" s="38" t="s">
        <v>102</v>
      </c>
      <c r="DZ7" s="38" t="s">
        <v>102</v>
      </c>
      <c r="EA7" s="38" t="s">
        <v>102</v>
      </c>
      <c r="EB7" s="38" t="s">
        <v>102</v>
      </c>
      <c r="EC7" s="38">
        <v>8.6199999999999992</v>
      </c>
      <c r="ED7" s="38">
        <v>6.2</v>
      </c>
      <c r="EE7" s="38" t="s">
        <v>102</v>
      </c>
      <c r="EF7" s="38" t="s">
        <v>102</v>
      </c>
      <c r="EG7" s="38" t="s">
        <v>102</v>
      </c>
      <c r="EH7" s="38" t="s">
        <v>102</v>
      </c>
      <c r="EI7" s="38">
        <v>0</v>
      </c>
      <c r="EJ7" s="38" t="s">
        <v>102</v>
      </c>
      <c r="EK7" s="38" t="s">
        <v>102</v>
      </c>
      <c r="EL7" s="38" t="s">
        <v>102</v>
      </c>
      <c r="EM7" s="38" t="s">
        <v>102</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亀岡市役所</cp:lastModifiedBy>
  <cp:lastPrinted>2021-02-03T09:04:44Z</cp:lastPrinted>
  <dcterms:modified xsi:type="dcterms:W3CDTF">2021-02-24T12:38:12Z</dcterms:modified>
</cp:coreProperties>
</file>